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igration\Sozialplanung_LSZ\Überarbeitung LSZ-Antrag\"/>
    </mc:Choice>
  </mc:AlternateContent>
  <bookViews>
    <workbookView xWindow="75" yWindow="60" windowWidth="17145" windowHeight="8550" tabRatio="804"/>
  </bookViews>
  <sheets>
    <sheet name="Hinweise" sheetId="1" r:id="rId1"/>
    <sheet name="Daten" sheetId="25" state="hidden" r:id="rId2"/>
    <sheet name="Antrag" sheetId="10" r:id="rId3"/>
    <sheet name="Beschreibung" sheetId="22" r:id="rId4"/>
    <sheet name="Antrag (Personal)" sheetId="18" r:id="rId5"/>
    <sheet name="Antrag (Sachmittel)" sheetId="13" r:id="rId6"/>
    <sheet name="Mittelabruf" sheetId="17" r:id="rId7"/>
    <sheet name="VN" sheetId="14" r:id="rId8"/>
    <sheet name="VN Personal" sheetId="12" r:id="rId9"/>
    <sheet name="VN Sachausgaben" sheetId="19" r:id="rId10"/>
    <sheet name="VN Statistik" sheetId="7" r:id="rId11"/>
    <sheet name="VN Sachbericht" sheetId="8" r:id="rId12"/>
  </sheets>
  <externalReferences>
    <externalReference r:id="rId13"/>
  </externalReferences>
  <definedNames>
    <definedName name="_xlnm.Print_Titles" localSheetId="4">'Antrag (Personal)'!$3:$4</definedName>
    <definedName name="_xlnm.Print_Titles" localSheetId="5">'Antrag (Sachmittel)'!$3:$4</definedName>
    <definedName name="_xlnm.Print_Titles" localSheetId="8">'VN Personal'!$1:$2</definedName>
    <definedName name="_xlnm.Print_Titles" localSheetId="9">'VN Sachausgaben'!$3:$4</definedName>
    <definedName name="_xlnm.Print_Titles" localSheetId="10">'VN Statistik'!$11:$12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1" i="12" l="1"/>
  <c r="S240" i="12"/>
  <c r="R240" i="12"/>
  <c r="Q240" i="12"/>
  <c r="P240" i="12"/>
  <c r="O240" i="12"/>
  <c r="N240" i="12"/>
  <c r="M240" i="12"/>
  <c r="L240" i="12"/>
  <c r="K240" i="12"/>
  <c r="J240" i="12"/>
  <c r="I240" i="12"/>
  <c r="H240" i="12"/>
  <c r="G240" i="12"/>
  <c r="F240" i="12"/>
  <c r="E240" i="12"/>
  <c r="S239" i="12"/>
  <c r="S242" i="12" s="1"/>
  <c r="R239" i="12"/>
  <c r="Q239" i="12"/>
  <c r="P239" i="12"/>
  <c r="O239" i="12"/>
  <c r="N239" i="12"/>
  <c r="M239" i="12"/>
  <c r="L239" i="12"/>
  <c r="K239" i="12"/>
  <c r="J239" i="12"/>
  <c r="I239" i="12"/>
  <c r="H239" i="12"/>
  <c r="G239" i="12"/>
  <c r="F239" i="12"/>
  <c r="T239" i="12" s="1"/>
  <c r="E239" i="12"/>
  <c r="D239" i="12"/>
  <c r="S237" i="12"/>
  <c r="Q237" i="12"/>
  <c r="O237" i="12"/>
  <c r="K237" i="12"/>
  <c r="I237" i="12"/>
  <c r="E237" i="12"/>
  <c r="S236" i="12"/>
  <c r="O236" i="12"/>
  <c r="N236" i="12"/>
  <c r="I236" i="12"/>
  <c r="H236" i="12"/>
  <c r="S235" i="12"/>
  <c r="O235" i="12"/>
  <c r="N235" i="12"/>
  <c r="M235" i="12"/>
  <c r="I235" i="12"/>
  <c r="H235" i="12"/>
  <c r="G235" i="12"/>
  <c r="S234" i="12"/>
  <c r="R234" i="12"/>
  <c r="N234" i="12"/>
  <c r="M234" i="12"/>
  <c r="L234" i="12"/>
  <c r="H234" i="12"/>
  <c r="G234" i="12"/>
  <c r="F234" i="12"/>
  <c r="R233" i="12"/>
  <c r="R235" i="12" s="1"/>
  <c r="Q233" i="12"/>
  <c r="Q234" i="12" s="1"/>
  <c r="P233" i="12"/>
  <c r="P234" i="12" s="1"/>
  <c r="O233" i="12"/>
  <c r="O234" i="12" s="1"/>
  <c r="O238" i="12" s="1"/>
  <c r="N233" i="12"/>
  <c r="M233" i="12"/>
  <c r="M236" i="12" s="1"/>
  <c r="L233" i="12"/>
  <c r="L235" i="12" s="1"/>
  <c r="K233" i="12"/>
  <c r="K234" i="12" s="1"/>
  <c r="J233" i="12"/>
  <c r="J234" i="12" s="1"/>
  <c r="I233" i="12"/>
  <c r="I234" i="12" s="1"/>
  <c r="I238" i="12" s="1"/>
  <c r="H233" i="12"/>
  <c r="G233" i="12"/>
  <c r="G236" i="12" s="1"/>
  <c r="F233" i="12"/>
  <c r="F235" i="12" s="1"/>
  <c r="E233" i="12"/>
  <c r="E234" i="12" s="1"/>
  <c r="D233" i="12"/>
  <c r="D236" i="12" s="1"/>
  <c r="T232" i="12"/>
  <c r="T231" i="12"/>
  <c r="T230" i="12"/>
  <c r="T229" i="12"/>
  <c r="T228" i="12"/>
  <c r="T227" i="12"/>
  <c r="S217" i="12"/>
  <c r="S216" i="12"/>
  <c r="S218" i="12" s="1"/>
  <c r="R216" i="12"/>
  <c r="Q216" i="12"/>
  <c r="P216" i="12"/>
  <c r="O216" i="12"/>
  <c r="N216" i="12"/>
  <c r="M216" i="12"/>
  <c r="L216" i="12"/>
  <c r="K216" i="12"/>
  <c r="J216" i="12"/>
  <c r="I216" i="12"/>
  <c r="H216" i="12"/>
  <c r="G216" i="12"/>
  <c r="F216" i="12"/>
  <c r="E216" i="12"/>
  <c r="S215" i="12"/>
  <c r="R215" i="12"/>
  <c r="Q215" i="12"/>
  <c r="P215" i="12"/>
  <c r="O215" i="12"/>
  <c r="N215" i="12"/>
  <c r="M215" i="12"/>
  <c r="L215" i="12"/>
  <c r="K215" i="12"/>
  <c r="J215" i="12"/>
  <c r="I215" i="12"/>
  <c r="H215" i="12"/>
  <c r="G215" i="12"/>
  <c r="F215" i="12"/>
  <c r="E215" i="12"/>
  <c r="D215" i="12"/>
  <c r="T215" i="12" s="1"/>
  <c r="S213" i="12"/>
  <c r="Q213" i="12"/>
  <c r="O213" i="12"/>
  <c r="K213" i="12"/>
  <c r="I213" i="12"/>
  <c r="E213" i="12"/>
  <c r="S212" i="12"/>
  <c r="Q212" i="12"/>
  <c r="K212" i="12"/>
  <c r="E212" i="12"/>
  <c r="S211" i="12"/>
  <c r="Q211" i="12"/>
  <c r="O211" i="12"/>
  <c r="K211" i="12"/>
  <c r="I211" i="12"/>
  <c r="E211" i="12"/>
  <c r="S210" i="12"/>
  <c r="Q210" i="12"/>
  <c r="Q214" i="12" s="1"/>
  <c r="P210" i="12"/>
  <c r="O210" i="12"/>
  <c r="O214" i="12" s="1"/>
  <c r="O217" i="12" s="1"/>
  <c r="K210" i="12"/>
  <c r="K214" i="12" s="1"/>
  <c r="J210" i="12"/>
  <c r="I210" i="12"/>
  <c r="I214" i="12" s="1"/>
  <c r="I217" i="12" s="1"/>
  <c r="E210" i="12"/>
  <c r="E214" i="12" s="1"/>
  <c r="R209" i="12"/>
  <c r="R211" i="12" s="1"/>
  <c r="Q209" i="12"/>
  <c r="P209" i="12"/>
  <c r="P211" i="12" s="1"/>
  <c r="O209" i="12"/>
  <c r="O212" i="12" s="1"/>
  <c r="N209" i="12"/>
  <c r="M209" i="12"/>
  <c r="M212" i="12" s="1"/>
  <c r="L209" i="12"/>
  <c r="L211" i="12" s="1"/>
  <c r="K209" i="12"/>
  <c r="J209" i="12"/>
  <c r="J211" i="12" s="1"/>
  <c r="I209" i="12"/>
  <c r="I212" i="12" s="1"/>
  <c r="H209" i="12"/>
  <c r="G209" i="12"/>
  <c r="G212" i="12" s="1"/>
  <c r="F209" i="12"/>
  <c r="F211" i="12" s="1"/>
  <c r="E209" i="12"/>
  <c r="D209" i="12"/>
  <c r="D210" i="12" s="1"/>
  <c r="T208" i="12"/>
  <c r="T207" i="12"/>
  <c r="T206" i="12"/>
  <c r="T205" i="12"/>
  <c r="T204" i="12"/>
  <c r="T203" i="12"/>
  <c r="S194" i="12"/>
  <c r="S193" i="12"/>
  <c r="S192" i="12"/>
  <c r="R192" i="12"/>
  <c r="Q192" i="12"/>
  <c r="P192" i="12"/>
  <c r="O192" i="12"/>
  <c r="N192" i="12"/>
  <c r="M192" i="12"/>
  <c r="L192" i="12"/>
  <c r="K192" i="12"/>
  <c r="J192" i="12"/>
  <c r="I192" i="12"/>
  <c r="H192" i="12"/>
  <c r="G192" i="12"/>
  <c r="F192" i="12"/>
  <c r="E192" i="12"/>
  <c r="S191" i="12"/>
  <c r="R191" i="12"/>
  <c r="Q191" i="12"/>
  <c r="P191" i="12"/>
  <c r="O191" i="12"/>
  <c r="N191" i="12"/>
  <c r="M191" i="12"/>
  <c r="L191" i="12"/>
  <c r="K191" i="12"/>
  <c r="J191" i="12"/>
  <c r="I191" i="12"/>
  <c r="H191" i="12"/>
  <c r="G191" i="12"/>
  <c r="F191" i="12"/>
  <c r="E191" i="12"/>
  <c r="D191" i="12"/>
  <c r="T191" i="12" s="1"/>
  <c r="S189" i="12"/>
  <c r="Q189" i="12"/>
  <c r="K189" i="12"/>
  <c r="E189" i="12"/>
  <c r="S188" i="12"/>
  <c r="Q188" i="12"/>
  <c r="P188" i="12"/>
  <c r="K188" i="12"/>
  <c r="J188" i="12"/>
  <c r="E188" i="12"/>
  <c r="D188" i="12"/>
  <c r="S187" i="12"/>
  <c r="Q187" i="12"/>
  <c r="P187" i="12"/>
  <c r="O187" i="12"/>
  <c r="K187" i="12"/>
  <c r="J187" i="12"/>
  <c r="I187" i="12"/>
  <c r="E187" i="12"/>
  <c r="D187" i="12"/>
  <c r="S186" i="12"/>
  <c r="Q186" i="12"/>
  <c r="Q190" i="12" s="1"/>
  <c r="P186" i="12"/>
  <c r="O186" i="12"/>
  <c r="N186" i="12"/>
  <c r="K186" i="12"/>
  <c r="K190" i="12" s="1"/>
  <c r="J186" i="12"/>
  <c r="I186" i="12"/>
  <c r="H186" i="12"/>
  <c r="E186" i="12"/>
  <c r="E190" i="12" s="1"/>
  <c r="D186" i="12"/>
  <c r="R185" i="12"/>
  <c r="R187" i="12" s="1"/>
  <c r="Q185" i="12"/>
  <c r="P185" i="12"/>
  <c r="O185" i="12"/>
  <c r="O188" i="12" s="1"/>
  <c r="N185" i="12"/>
  <c r="M185" i="12"/>
  <c r="M188" i="12" s="1"/>
  <c r="L185" i="12"/>
  <c r="L187" i="12" s="1"/>
  <c r="K185" i="12"/>
  <c r="J185" i="12"/>
  <c r="I185" i="12"/>
  <c r="I188" i="12" s="1"/>
  <c r="H185" i="12"/>
  <c r="G185" i="12"/>
  <c r="G188" i="12" s="1"/>
  <c r="F185" i="12"/>
  <c r="F187" i="12" s="1"/>
  <c r="E185" i="12"/>
  <c r="D185" i="12"/>
  <c r="T184" i="12"/>
  <c r="T183" i="12"/>
  <c r="T182" i="12"/>
  <c r="T181" i="12"/>
  <c r="T180" i="12"/>
  <c r="T179" i="12"/>
  <c r="S170" i="12"/>
  <c r="S71" i="12" s="1"/>
  <c r="S74" i="12" s="1"/>
  <c r="S169" i="12"/>
  <c r="S168" i="12"/>
  <c r="R168" i="12"/>
  <c r="Q168" i="12"/>
  <c r="P168" i="12"/>
  <c r="O168" i="12"/>
  <c r="N168" i="12"/>
  <c r="M168" i="12"/>
  <c r="L168" i="12"/>
  <c r="K168" i="12"/>
  <c r="J168" i="12"/>
  <c r="I168" i="12"/>
  <c r="H168" i="12"/>
  <c r="G168" i="12"/>
  <c r="F168" i="12"/>
  <c r="E168" i="12"/>
  <c r="S167" i="12"/>
  <c r="R167" i="12"/>
  <c r="Q167" i="12"/>
  <c r="P167" i="12"/>
  <c r="O167" i="12"/>
  <c r="N167" i="12"/>
  <c r="M167" i="12"/>
  <c r="L167" i="12"/>
  <c r="K167" i="12"/>
  <c r="J167" i="12"/>
  <c r="I167" i="12"/>
  <c r="H167" i="12"/>
  <c r="T167" i="12" s="1"/>
  <c r="G167" i="12"/>
  <c r="F167" i="12"/>
  <c r="E167" i="12"/>
  <c r="D167" i="12"/>
  <c r="S165" i="12"/>
  <c r="Q165" i="12"/>
  <c r="M165" i="12"/>
  <c r="K165" i="12"/>
  <c r="G165" i="12"/>
  <c r="E165" i="12"/>
  <c r="S164" i="12"/>
  <c r="Q164" i="12"/>
  <c r="P164" i="12"/>
  <c r="K164" i="12"/>
  <c r="J164" i="12"/>
  <c r="E164" i="12"/>
  <c r="D164" i="12"/>
  <c r="S163" i="12"/>
  <c r="Q163" i="12"/>
  <c r="P163" i="12"/>
  <c r="O163" i="12"/>
  <c r="K163" i="12"/>
  <c r="J163" i="12"/>
  <c r="I163" i="12"/>
  <c r="E163" i="12"/>
  <c r="D163" i="12"/>
  <c r="S162" i="12"/>
  <c r="Q162" i="12"/>
  <c r="Q166" i="12" s="1"/>
  <c r="P162" i="12"/>
  <c r="O162" i="12"/>
  <c r="N162" i="12"/>
  <c r="K162" i="12"/>
  <c r="K166" i="12" s="1"/>
  <c r="J162" i="12"/>
  <c r="I162" i="12"/>
  <c r="H162" i="12"/>
  <c r="E162" i="12"/>
  <c r="E166" i="12" s="1"/>
  <c r="D162" i="12"/>
  <c r="R161" i="12"/>
  <c r="R163" i="12" s="1"/>
  <c r="Q161" i="12"/>
  <c r="P161" i="12"/>
  <c r="O161" i="12"/>
  <c r="O164" i="12" s="1"/>
  <c r="N161" i="12"/>
  <c r="M161" i="12"/>
  <c r="M164" i="12" s="1"/>
  <c r="L161" i="12"/>
  <c r="L163" i="12" s="1"/>
  <c r="K161" i="12"/>
  <c r="J161" i="12"/>
  <c r="I161" i="12"/>
  <c r="I164" i="12" s="1"/>
  <c r="H161" i="12"/>
  <c r="G161" i="12"/>
  <c r="G164" i="12" s="1"/>
  <c r="F161" i="12"/>
  <c r="F163" i="12" s="1"/>
  <c r="E161" i="12"/>
  <c r="D161" i="12"/>
  <c r="T160" i="12"/>
  <c r="T159" i="12"/>
  <c r="T158" i="12"/>
  <c r="T157" i="12"/>
  <c r="T156" i="12"/>
  <c r="T155" i="12"/>
  <c r="S145" i="12"/>
  <c r="S141" i="12"/>
  <c r="Q141" i="12"/>
  <c r="M141" i="12"/>
  <c r="K141" i="12"/>
  <c r="G141" i="12"/>
  <c r="E141" i="12"/>
  <c r="S140" i="12"/>
  <c r="R140" i="12"/>
  <c r="M140" i="12"/>
  <c r="L140" i="12"/>
  <c r="G140" i="12"/>
  <c r="F140" i="12"/>
  <c r="S139" i="12"/>
  <c r="R139" i="12"/>
  <c r="Q139" i="12"/>
  <c r="M139" i="12"/>
  <c r="L139" i="12"/>
  <c r="K139" i="12"/>
  <c r="G139" i="12"/>
  <c r="F139" i="12"/>
  <c r="E139" i="12"/>
  <c r="S138" i="12"/>
  <c r="R138" i="12"/>
  <c r="Q138" i="12"/>
  <c r="P138" i="12"/>
  <c r="L138" i="12"/>
  <c r="K138" i="12"/>
  <c r="J138" i="12"/>
  <c r="F138" i="12"/>
  <c r="E138" i="12"/>
  <c r="D138" i="12"/>
  <c r="R137" i="12"/>
  <c r="Q137" i="12"/>
  <c r="Q140" i="12" s="1"/>
  <c r="P137" i="12"/>
  <c r="P139" i="12" s="1"/>
  <c r="O137" i="12"/>
  <c r="O138" i="12" s="1"/>
  <c r="N137" i="12"/>
  <c r="M137" i="12"/>
  <c r="M138" i="12" s="1"/>
  <c r="M142" i="12" s="1"/>
  <c r="L137" i="12"/>
  <c r="K137" i="12"/>
  <c r="K140" i="12" s="1"/>
  <c r="J137" i="12"/>
  <c r="J139" i="12" s="1"/>
  <c r="I137" i="12"/>
  <c r="I138" i="12" s="1"/>
  <c r="H137" i="12"/>
  <c r="G137" i="12"/>
  <c r="G138" i="12" s="1"/>
  <c r="G142" i="12" s="1"/>
  <c r="F137" i="12"/>
  <c r="E137" i="12"/>
  <c r="E140" i="12" s="1"/>
  <c r="D137" i="12"/>
  <c r="D139" i="12" s="1"/>
  <c r="T136" i="12"/>
  <c r="T135" i="12"/>
  <c r="T134" i="12"/>
  <c r="T133" i="12"/>
  <c r="T132" i="12"/>
  <c r="T131" i="12"/>
  <c r="S121" i="12"/>
  <c r="S117" i="12"/>
  <c r="R117" i="12"/>
  <c r="O117" i="12"/>
  <c r="N117" i="12"/>
  <c r="L117" i="12"/>
  <c r="I117" i="12"/>
  <c r="H117" i="12"/>
  <c r="F117" i="12"/>
  <c r="S116" i="12"/>
  <c r="R116" i="12"/>
  <c r="O116" i="12"/>
  <c r="N116" i="12"/>
  <c r="M116" i="12"/>
  <c r="L116" i="12"/>
  <c r="I116" i="12"/>
  <c r="H116" i="12"/>
  <c r="G116" i="12"/>
  <c r="F116" i="12"/>
  <c r="S115" i="12"/>
  <c r="R115" i="12"/>
  <c r="N115" i="12"/>
  <c r="M115" i="12"/>
  <c r="L115" i="12"/>
  <c r="H115" i="12"/>
  <c r="G115" i="12"/>
  <c r="F115" i="12"/>
  <c r="S114" i="12"/>
  <c r="R114" i="12"/>
  <c r="R118" i="12" s="1"/>
  <c r="M114" i="12"/>
  <c r="L114" i="12"/>
  <c r="L118" i="12" s="1"/>
  <c r="G114" i="12"/>
  <c r="F114" i="12"/>
  <c r="F118" i="12" s="1"/>
  <c r="R113" i="12"/>
  <c r="Q113" i="12"/>
  <c r="Q114" i="12" s="1"/>
  <c r="P113" i="12"/>
  <c r="P114" i="12" s="1"/>
  <c r="O113" i="12"/>
  <c r="O114" i="12" s="1"/>
  <c r="N113" i="12"/>
  <c r="M113" i="12"/>
  <c r="L113" i="12"/>
  <c r="K113" i="12"/>
  <c r="K114" i="12" s="1"/>
  <c r="J113" i="12"/>
  <c r="J114" i="12" s="1"/>
  <c r="I113" i="12"/>
  <c r="I114" i="12" s="1"/>
  <c r="H113" i="12"/>
  <c r="G113" i="12"/>
  <c r="F113" i="12"/>
  <c r="E113" i="12"/>
  <c r="E114" i="12" s="1"/>
  <c r="D113" i="12"/>
  <c r="D114" i="12" s="1"/>
  <c r="T112" i="12"/>
  <c r="T111" i="12"/>
  <c r="T110" i="12"/>
  <c r="T109" i="12"/>
  <c r="T108" i="12"/>
  <c r="T107" i="12"/>
  <c r="S97" i="12"/>
  <c r="S96" i="12"/>
  <c r="S95" i="12"/>
  <c r="S93" i="12"/>
  <c r="O93" i="12"/>
  <c r="M93" i="12"/>
  <c r="I93" i="12"/>
  <c r="G93" i="12"/>
  <c r="S92" i="12"/>
  <c r="R92" i="12"/>
  <c r="M92" i="12"/>
  <c r="L92" i="12"/>
  <c r="G92" i="12"/>
  <c r="F92" i="12"/>
  <c r="S91" i="12"/>
  <c r="R91" i="12"/>
  <c r="Q91" i="12"/>
  <c r="M91" i="12"/>
  <c r="L91" i="12"/>
  <c r="K91" i="12"/>
  <c r="G91" i="12"/>
  <c r="F91" i="12"/>
  <c r="E91" i="12"/>
  <c r="S90" i="12"/>
  <c r="R90" i="12"/>
  <c r="Q90" i="12"/>
  <c r="M90" i="12"/>
  <c r="M94" i="12" s="1"/>
  <c r="L90" i="12"/>
  <c r="K90" i="12"/>
  <c r="G90" i="12"/>
  <c r="G94" i="12" s="1"/>
  <c r="F90" i="12"/>
  <c r="E90" i="12"/>
  <c r="R89" i="12"/>
  <c r="Q89" i="12"/>
  <c r="Q92" i="12" s="1"/>
  <c r="P89" i="12"/>
  <c r="P90" i="12" s="1"/>
  <c r="O89" i="12"/>
  <c r="O90" i="12" s="1"/>
  <c r="N89" i="12"/>
  <c r="M89" i="12"/>
  <c r="L89" i="12"/>
  <c r="K89" i="12"/>
  <c r="K92" i="12" s="1"/>
  <c r="J89" i="12"/>
  <c r="J90" i="12" s="1"/>
  <c r="I89" i="12"/>
  <c r="I90" i="12" s="1"/>
  <c r="H89" i="12"/>
  <c r="G89" i="12"/>
  <c r="F89" i="12"/>
  <c r="E89" i="12"/>
  <c r="E92" i="12" s="1"/>
  <c r="D89" i="12"/>
  <c r="D90" i="12" s="1"/>
  <c r="T88" i="12"/>
  <c r="T87" i="12"/>
  <c r="T86" i="12"/>
  <c r="T85" i="12"/>
  <c r="T84" i="12"/>
  <c r="T83" i="12"/>
  <c r="S73" i="12"/>
  <c r="S72" i="12"/>
  <c r="S69" i="12"/>
  <c r="O69" i="12"/>
  <c r="N69" i="12"/>
  <c r="I69" i="12"/>
  <c r="H69" i="12"/>
  <c r="S68" i="12"/>
  <c r="O68" i="12"/>
  <c r="N68" i="12"/>
  <c r="M68" i="12"/>
  <c r="I68" i="12"/>
  <c r="H68" i="12"/>
  <c r="G68" i="12"/>
  <c r="S67" i="12"/>
  <c r="O67" i="12"/>
  <c r="N67" i="12"/>
  <c r="M67" i="12"/>
  <c r="I67" i="12"/>
  <c r="H67" i="12"/>
  <c r="G67" i="12"/>
  <c r="S66" i="12"/>
  <c r="R66" i="12"/>
  <c r="N66" i="12"/>
  <c r="N70" i="12" s="1"/>
  <c r="M66" i="12"/>
  <c r="L66" i="12"/>
  <c r="H66" i="12"/>
  <c r="H70" i="12" s="1"/>
  <c r="G66" i="12"/>
  <c r="F66" i="12"/>
  <c r="R65" i="12"/>
  <c r="R67" i="12" s="1"/>
  <c r="Q65" i="12"/>
  <c r="Q66" i="12" s="1"/>
  <c r="P65" i="12"/>
  <c r="O65" i="12"/>
  <c r="O66" i="12" s="1"/>
  <c r="O70" i="12" s="1"/>
  <c r="N65" i="12"/>
  <c r="M65" i="12"/>
  <c r="L65" i="12"/>
  <c r="L67" i="12" s="1"/>
  <c r="K65" i="12"/>
  <c r="K66" i="12" s="1"/>
  <c r="J65" i="12"/>
  <c r="J66" i="12" s="1"/>
  <c r="I65" i="12"/>
  <c r="I66" i="12" s="1"/>
  <c r="I70" i="12" s="1"/>
  <c r="H65" i="12"/>
  <c r="G65" i="12"/>
  <c r="F65" i="12"/>
  <c r="F67" i="12" s="1"/>
  <c r="E65" i="12"/>
  <c r="E66" i="12" s="1"/>
  <c r="D65" i="12"/>
  <c r="D69" i="12" s="1"/>
  <c r="T64" i="12"/>
  <c r="T63" i="12"/>
  <c r="T62" i="12"/>
  <c r="T61" i="12"/>
  <c r="T60" i="12"/>
  <c r="T59" i="12"/>
  <c r="S49" i="12"/>
  <c r="S45" i="12"/>
  <c r="Q45" i="12"/>
  <c r="N45" i="12"/>
  <c r="K45" i="12"/>
  <c r="H45" i="12"/>
  <c r="E45" i="12"/>
  <c r="S44" i="12"/>
  <c r="Q44" i="12"/>
  <c r="P44" i="12"/>
  <c r="N44" i="12"/>
  <c r="M44" i="12"/>
  <c r="K44" i="12"/>
  <c r="J44" i="12"/>
  <c r="H44" i="12"/>
  <c r="G44" i="12"/>
  <c r="E44" i="12"/>
  <c r="D44" i="12"/>
  <c r="S43" i="12"/>
  <c r="P43" i="12"/>
  <c r="O43" i="12"/>
  <c r="N43" i="12"/>
  <c r="J43" i="12"/>
  <c r="H43" i="12"/>
  <c r="D43" i="12"/>
  <c r="S42" i="12"/>
  <c r="Q42" i="12"/>
  <c r="N42" i="12"/>
  <c r="N46" i="12" s="1"/>
  <c r="K42" i="12"/>
  <c r="H42" i="12"/>
  <c r="H46" i="12" s="1"/>
  <c r="E42" i="12"/>
  <c r="R41" i="12"/>
  <c r="R44" i="12" s="1"/>
  <c r="Q41" i="12"/>
  <c r="Q43" i="12" s="1"/>
  <c r="P41" i="12"/>
  <c r="P42" i="12" s="1"/>
  <c r="O41" i="12"/>
  <c r="O42" i="12" s="1"/>
  <c r="N41" i="12"/>
  <c r="M41" i="12"/>
  <c r="L41" i="12"/>
  <c r="L43" i="12" s="1"/>
  <c r="K41" i="12"/>
  <c r="K43" i="12" s="1"/>
  <c r="J41" i="12"/>
  <c r="J42" i="12" s="1"/>
  <c r="I41" i="12"/>
  <c r="I42" i="12" s="1"/>
  <c r="H41" i="12"/>
  <c r="G41" i="12"/>
  <c r="F41" i="12"/>
  <c r="F44" i="12" s="1"/>
  <c r="E41" i="12"/>
  <c r="E43" i="12" s="1"/>
  <c r="D41" i="12"/>
  <c r="D42" i="12" s="1"/>
  <c r="T40" i="12"/>
  <c r="T39" i="12"/>
  <c r="T38" i="12"/>
  <c r="T37" i="12"/>
  <c r="T36" i="12"/>
  <c r="T35" i="12"/>
  <c r="M20" i="12"/>
  <c r="S25" i="12"/>
  <c r="S21" i="12"/>
  <c r="R21" i="12"/>
  <c r="Q21" i="12"/>
  <c r="P21" i="12"/>
  <c r="O21" i="12"/>
  <c r="N21" i="12"/>
  <c r="M21" i="12"/>
  <c r="L21" i="12"/>
  <c r="K21" i="12"/>
  <c r="J21" i="12"/>
  <c r="I21" i="12"/>
  <c r="H21" i="12"/>
  <c r="G21" i="12"/>
  <c r="F21" i="12"/>
  <c r="E21" i="12"/>
  <c r="S20" i="12"/>
  <c r="R20" i="12"/>
  <c r="Q20" i="12"/>
  <c r="P20" i="12"/>
  <c r="O20" i="12"/>
  <c r="N20" i="12"/>
  <c r="L20" i="12"/>
  <c r="K20" i="12"/>
  <c r="J20" i="12"/>
  <c r="I20" i="12"/>
  <c r="H20" i="12"/>
  <c r="G20" i="12"/>
  <c r="F20" i="12"/>
  <c r="E20" i="12"/>
  <c r="S19" i="12"/>
  <c r="R19" i="12"/>
  <c r="Q19" i="12"/>
  <c r="P19" i="12"/>
  <c r="O19" i="12"/>
  <c r="N19" i="12"/>
  <c r="M19" i="12"/>
  <c r="L19" i="12"/>
  <c r="K19" i="12"/>
  <c r="J19" i="12"/>
  <c r="I19" i="12"/>
  <c r="H19" i="12"/>
  <c r="G19" i="12"/>
  <c r="F19" i="12"/>
  <c r="E19" i="12"/>
  <c r="S18" i="12"/>
  <c r="R18" i="12"/>
  <c r="Q18" i="12"/>
  <c r="P18" i="12"/>
  <c r="O18" i="12"/>
  <c r="N18" i="12"/>
  <c r="M18" i="12"/>
  <c r="L18" i="12"/>
  <c r="K18" i="12"/>
  <c r="J18" i="12"/>
  <c r="I18" i="12"/>
  <c r="H18" i="12"/>
  <c r="G18" i="12"/>
  <c r="F18" i="12"/>
  <c r="E18" i="12"/>
  <c r="M238" i="12" l="1"/>
  <c r="M241" i="12" s="1"/>
  <c r="N238" i="12"/>
  <c r="N241" i="12" s="1"/>
  <c r="S143" i="12"/>
  <c r="S146" i="12" s="1"/>
  <c r="S48" i="12" s="1"/>
  <c r="S144" i="12"/>
  <c r="N242" i="12"/>
  <c r="I241" i="12"/>
  <c r="I242" i="12" s="1"/>
  <c r="O241" i="12"/>
  <c r="O242" i="12" s="1"/>
  <c r="G238" i="12"/>
  <c r="G241" i="12" s="1"/>
  <c r="D237" i="12"/>
  <c r="J237" i="12"/>
  <c r="P237" i="12"/>
  <c r="J236" i="12"/>
  <c r="T233" i="12"/>
  <c r="D235" i="12"/>
  <c r="T235" i="12" s="1"/>
  <c r="J235" i="12"/>
  <c r="J238" i="12" s="1"/>
  <c r="P235" i="12"/>
  <c r="P238" i="12" s="1"/>
  <c r="E236" i="12"/>
  <c r="K236" i="12"/>
  <c r="Q236" i="12"/>
  <c r="F237" i="12"/>
  <c r="F238" i="12" s="1"/>
  <c r="L237" i="12"/>
  <c r="R237" i="12"/>
  <c r="R238" i="12" s="1"/>
  <c r="P236" i="12"/>
  <c r="D234" i="12"/>
  <c r="E235" i="12"/>
  <c r="E238" i="12" s="1"/>
  <c r="K235" i="12"/>
  <c r="K238" i="12" s="1"/>
  <c r="Q235" i="12"/>
  <c r="Q238" i="12" s="1"/>
  <c r="F236" i="12"/>
  <c r="L236" i="12"/>
  <c r="L238" i="12" s="1"/>
  <c r="R236" i="12"/>
  <c r="G237" i="12"/>
  <c r="M237" i="12"/>
  <c r="G242" i="12"/>
  <c r="H237" i="12"/>
  <c r="H238" i="12" s="1"/>
  <c r="N237" i="12"/>
  <c r="E217" i="12"/>
  <c r="E218" i="12"/>
  <c r="Q217" i="12"/>
  <c r="Q218" i="12"/>
  <c r="S120" i="12"/>
  <c r="S119" i="12"/>
  <c r="K217" i="12"/>
  <c r="K218" i="12"/>
  <c r="F210" i="12"/>
  <c r="L210" i="12"/>
  <c r="R210" i="12"/>
  <c r="R214" i="12" s="1"/>
  <c r="R217" i="12" s="1"/>
  <c r="G211" i="12"/>
  <c r="M211" i="12"/>
  <c r="H212" i="12"/>
  <c r="N212" i="12"/>
  <c r="I218" i="12"/>
  <c r="O218" i="12"/>
  <c r="G210" i="12"/>
  <c r="G214" i="12" s="1"/>
  <c r="G217" i="12" s="1"/>
  <c r="M210" i="12"/>
  <c r="H211" i="12"/>
  <c r="N211" i="12"/>
  <c r="D213" i="12"/>
  <c r="J213" i="12"/>
  <c r="J214" i="12" s="1"/>
  <c r="P213" i="12"/>
  <c r="H210" i="12"/>
  <c r="N210" i="12"/>
  <c r="N214" i="12" s="1"/>
  <c r="N217" i="12" s="1"/>
  <c r="D212" i="12"/>
  <c r="J212" i="12"/>
  <c r="P212" i="12"/>
  <c r="P214" i="12" s="1"/>
  <c r="T209" i="12"/>
  <c r="D211" i="12"/>
  <c r="F213" i="12"/>
  <c r="L213" i="12"/>
  <c r="R213" i="12"/>
  <c r="F212" i="12"/>
  <c r="L212" i="12"/>
  <c r="R212" i="12"/>
  <c r="G213" i="12"/>
  <c r="M213" i="12"/>
  <c r="H213" i="12"/>
  <c r="N213" i="12"/>
  <c r="K193" i="12"/>
  <c r="K194" i="12"/>
  <c r="E193" i="12"/>
  <c r="E194" i="12"/>
  <c r="O190" i="12"/>
  <c r="O193" i="12" s="1"/>
  <c r="P190" i="12"/>
  <c r="P193" i="12" s="1"/>
  <c r="I190" i="12"/>
  <c r="I193" i="12" s="1"/>
  <c r="Q193" i="12"/>
  <c r="Q194" i="12" s="1"/>
  <c r="F186" i="12"/>
  <c r="L186" i="12"/>
  <c r="L190" i="12" s="1"/>
  <c r="L193" i="12" s="1"/>
  <c r="R186" i="12"/>
  <c r="G187" i="12"/>
  <c r="T187" i="12" s="1"/>
  <c r="M187" i="12"/>
  <c r="H188" i="12"/>
  <c r="N188" i="12"/>
  <c r="I189" i="12"/>
  <c r="O189" i="12"/>
  <c r="I194" i="12"/>
  <c r="O194" i="12"/>
  <c r="G186" i="12"/>
  <c r="M186" i="12"/>
  <c r="H187" i="12"/>
  <c r="N187" i="12"/>
  <c r="N190" i="12" s="1"/>
  <c r="D189" i="12"/>
  <c r="J189" i="12"/>
  <c r="J190" i="12" s="1"/>
  <c r="P189" i="12"/>
  <c r="T185" i="12"/>
  <c r="F189" i="12"/>
  <c r="L189" i="12"/>
  <c r="R189" i="12"/>
  <c r="F188" i="12"/>
  <c r="T188" i="12" s="1"/>
  <c r="L188" i="12"/>
  <c r="R188" i="12"/>
  <c r="G189" i="12"/>
  <c r="M189" i="12"/>
  <c r="S98" i="12"/>
  <c r="H189" i="12"/>
  <c r="H190" i="12" s="1"/>
  <c r="N189" i="12"/>
  <c r="E169" i="12"/>
  <c r="E170" i="12"/>
  <c r="J170" i="12"/>
  <c r="Q169" i="12"/>
  <c r="Q170" i="12"/>
  <c r="J166" i="12"/>
  <c r="J169" i="12" s="1"/>
  <c r="K170" i="12"/>
  <c r="K169" i="12"/>
  <c r="F164" i="12"/>
  <c r="F162" i="12"/>
  <c r="L162" i="12"/>
  <c r="R162" i="12"/>
  <c r="G163" i="12"/>
  <c r="T163" i="12" s="1"/>
  <c r="M163" i="12"/>
  <c r="H164" i="12"/>
  <c r="T164" i="12" s="1"/>
  <c r="N164" i="12"/>
  <c r="N166" i="12" s="1"/>
  <c r="I165" i="12"/>
  <c r="I166" i="12" s="1"/>
  <c r="O165" i="12"/>
  <c r="O166" i="12" s="1"/>
  <c r="G162" i="12"/>
  <c r="G166" i="12" s="1"/>
  <c r="G169" i="12" s="1"/>
  <c r="M162" i="12"/>
  <c r="M166" i="12" s="1"/>
  <c r="H163" i="12"/>
  <c r="H166" i="12" s="1"/>
  <c r="N163" i="12"/>
  <c r="D165" i="12"/>
  <c r="J165" i="12"/>
  <c r="P165" i="12"/>
  <c r="P166" i="12" s="1"/>
  <c r="T161" i="12"/>
  <c r="F165" i="12"/>
  <c r="L165" i="12"/>
  <c r="R165" i="12"/>
  <c r="L164" i="12"/>
  <c r="R164" i="12"/>
  <c r="H165" i="12"/>
  <c r="N165" i="12"/>
  <c r="M145" i="12"/>
  <c r="K142" i="12"/>
  <c r="E142" i="12"/>
  <c r="Q142" i="12"/>
  <c r="F142" i="12"/>
  <c r="F145" i="12" s="1"/>
  <c r="R142" i="12"/>
  <c r="R145" i="12" s="1"/>
  <c r="G145" i="12"/>
  <c r="S47" i="12"/>
  <c r="S50" i="12" s="1"/>
  <c r="H140" i="12"/>
  <c r="N140" i="12"/>
  <c r="I141" i="12"/>
  <c r="O141" i="12"/>
  <c r="H139" i="12"/>
  <c r="N139" i="12"/>
  <c r="I140" i="12"/>
  <c r="O140" i="12"/>
  <c r="O142" i="12" s="1"/>
  <c r="D141" i="12"/>
  <c r="J141" i="12"/>
  <c r="P141" i="12"/>
  <c r="H138" i="12"/>
  <c r="H142" i="12" s="1"/>
  <c r="H145" i="12" s="1"/>
  <c r="N138" i="12"/>
  <c r="I139" i="12"/>
  <c r="I142" i="12" s="1"/>
  <c r="O139" i="12"/>
  <c r="D140" i="12"/>
  <c r="J140" i="12"/>
  <c r="J142" i="12" s="1"/>
  <c r="P140" i="12"/>
  <c r="P142" i="12" s="1"/>
  <c r="T137" i="12"/>
  <c r="F141" i="12"/>
  <c r="L141" i="12"/>
  <c r="L142" i="12" s="1"/>
  <c r="R141" i="12"/>
  <c r="H141" i="12"/>
  <c r="N141" i="12"/>
  <c r="K118" i="12"/>
  <c r="K121" i="12" s="1"/>
  <c r="R121" i="12"/>
  <c r="G118" i="12"/>
  <c r="G121" i="12" s="1"/>
  <c r="I118" i="12"/>
  <c r="L121" i="12"/>
  <c r="F121" i="12"/>
  <c r="D117" i="12"/>
  <c r="J117" i="12"/>
  <c r="P117" i="12"/>
  <c r="H114" i="12"/>
  <c r="H118" i="12" s="1"/>
  <c r="H121" i="12" s="1"/>
  <c r="N114" i="12"/>
  <c r="N118" i="12" s="1"/>
  <c r="N121" i="12" s="1"/>
  <c r="I115" i="12"/>
  <c r="O115" i="12"/>
  <c r="O118" i="12" s="1"/>
  <c r="D116" i="12"/>
  <c r="J116" i="12"/>
  <c r="P116" i="12"/>
  <c r="E117" i="12"/>
  <c r="E118" i="12" s="1"/>
  <c r="K117" i="12"/>
  <c r="Q117" i="12"/>
  <c r="T113" i="12"/>
  <c r="D115" i="12"/>
  <c r="J115" i="12"/>
  <c r="J118" i="12" s="1"/>
  <c r="P115" i="12"/>
  <c r="P118" i="12" s="1"/>
  <c r="E116" i="12"/>
  <c r="K116" i="12"/>
  <c r="Q116" i="12"/>
  <c r="E115" i="12"/>
  <c r="K115" i="12"/>
  <c r="Q115" i="12"/>
  <c r="Q118" i="12" s="1"/>
  <c r="G117" i="12"/>
  <c r="M117" i="12"/>
  <c r="M118" i="12" s="1"/>
  <c r="F94" i="12"/>
  <c r="F97" i="12" s="1"/>
  <c r="G97" i="12"/>
  <c r="K94" i="12"/>
  <c r="K97" i="12" s="1"/>
  <c r="M97" i="12"/>
  <c r="Q94" i="12"/>
  <c r="Q97" i="12" s="1"/>
  <c r="N92" i="12"/>
  <c r="N91" i="12"/>
  <c r="I92" i="12"/>
  <c r="I94" i="12" s="1"/>
  <c r="D93" i="12"/>
  <c r="P93" i="12"/>
  <c r="H90" i="12"/>
  <c r="N90" i="12"/>
  <c r="I91" i="12"/>
  <c r="O91" i="12"/>
  <c r="O94" i="12" s="1"/>
  <c r="D92" i="12"/>
  <c r="J92" i="12"/>
  <c r="J94" i="12" s="1"/>
  <c r="P92" i="12"/>
  <c r="E93" i="12"/>
  <c r="E94" i="12" s="1"/>
  <c r="K93" i="12"/>
  <c r="Q93" i="12"/>
  <c r="H92" i="12"/>
  <c r="H91" i="12"/>
  <c r="O92" i="12"/>
  <c r="J93" i="12"/>
  <c r="T89" i="12"/>
  <c r="D91" i="12"/>
  <c r="T91" i="12" s="1"/>
  <c r="J91" i="12"/>
  <c r="P91" i="12"/>
  <c r="P94" i="12" s="1"/>
  <c r="F93" i="12"/>
  <c r="L93" i="12"/>
  <c r="L94" i="12" s="1"/>
  <c r="R93" i="12"/>
  <c r="R94" i="12" s="1"/>
  <c r="H93" i="12"/>
  <c r="N93" i="12"/>
  <c r="E70" i="12"/>
  <c r="E73" i="12" s="1"/>
  <c r="K70" i="12"/>
  <c r="K73" i="12" s="1"/>
  <c r="N73" i="12"/>
  <c r="R70" i="12"/>
  <c r="R73" i="12" s="1"/>
  <c r="I73" i="12"/>
  <c r="O73" i="12"/>
  <c r="H73" i="12"/>
  <c r="J69" i="12"/>
  <c r="J68" i="12"/>
  <c r="E69" i="12"/>
  <c r="T69" i="12" s="1"/>
  <c r="Q69" i="12"/>
  <c r="T65" i="12"/>
  <c r="D67" i="12"/>
  <c r="J67" i="12"/>
  <c r="J70" i="12" s="1"/>
  <c r="P67" i="12"/>
  <c r="E68" i="12"/>
  <c r="K68" i="12"/>
  <c r="Q68" i="12"/>
  <c r="F69" i="12"/>
  <c r="L69" i="12"/>
  <c r="R69" i="12"/>
  <c r="P69" i="12"/>
  <c r="D68" i="12"/>
  <c r="P68" i="12"/>
  <c r="K69" i="12"/>
  <c r="D66" i="12"/>
  <c r="P66" i="12"/>
  <c r="E67" i="12"/>
  <c r="K67" i="12"/>
  <c r="Q67" i="12"/>
  <c r="Q70" i="12" s="1"/>
  <c r="F68" i="12"/>
  <c r="F70" i="12" s="1"/>
  <c r="L68" i="12"/>
  <c r="L70" i="12" s="1"/>
  <c r="R68" i="12"/>
  <c r="G69" i="12"/>
  <c r="G70" i="12" s="1"/>
  <c r="M69" i="12"/>
  <c r="M70" i="12" s="1"/>
  <c r="Q46" i="12"/>
  <c r="E46" i="12"/>
  <c r="H49" i="12"/>
  <c r="K46" i="12"/>
  <c r="D46" i="12"/>
  <c r="N49" i="12"/>
  <c r="F43" i="12"/>
  <c r="T43" i="12" s="1"/>
  <c r="R43" i="12"/>
  <c r="F42" i="12"/>
  <c r="L42" i="12"/>
  <c r="R42" i="12"/>
  <c r="R46" i="12" s="1"/>
  <c r="R49" i="12" s="1"/>
  <c r="G43" i="12"/>
  <c r="M43" i="12"/>
  <c r="I45" i="12"/>
  <c r="O45" i="12"/>
  <c r="G42" i="12"/>
  <c r="M42" i="12"/>
  <c r="M46" i="12" s="1"/>
  <c r="M49" i="12" s="1"/>
  <c r="I44" i="12"/>
  <c r="O44" i="12"/>
  <c r="T44" i="12" s="1"/>
  <c r="D45" i="12"/>
  <c r="J45" i="12"/>
  <c r="J46" i="12" s="1"/>
  <c r="P45" i="12"/>
  <c r="P46" i="12" s="1"/>
  <c r="I43" i="12"/>
  <c r="I46" i="12" s="1"/>
  <c r="T41" i="12"/>
  <c r="F45" i="12"/>
  <c r="L45" i="12"/>
  <c r="R45" i="12"/>
  <c r="L44" i="12"/>
  <c r="G45" i="12"/>
  <c r="M45" i="12"/>
  <c r="I143" i="12" l="1"/>
  <c r="I144" i="12"/>
  <c r="R241" i="12"/>
  <c r="R242" i="12"/>
  <c r="Q241" i="12"/>
  <c r="Q242" i="12" s="1"/>
  <c r="J241" i="12"/>
  <c r="J242" i="12"/>
  <c r="L241" i="12"/>
  <c r="L242" i="12"/>
  <c r="H241" i="12"/>
  <c r="H242" i="12"/>
  <c r="P241" i="12"/>
  <c r="P242" i="12"/>
  <c r="K241" i="12"/>
  <c r="K242" i="12"/>
  <c r="F241" i="12"/>
  <c r="F242" i="12"/>
  <c r="E241" i="12"/>
  <c r="E242" i="12" s="1"/>
  <c r="O143" i="12"/>
  <c r="O144" i="12"/>
  <c r="T236" i="12"/>
  <c r="M242" i="12"/>
  <c r="N143" i="12"/>
  <c r="N144" i="12"/>
  <c r="G143" i="12"/>
  <c r="G144" i="12"/>
  <c r="T237" i="12"/>
  <c r="T234" i="12"/>
  <c r="D238" i="12"/>
  <c r="P217" i="12"/>
  <c r="P218" i="12"/>
  <c r="J217" i="12"/>
  <c r="J218" i="12"/>
  <c r="F214" i="12"/>
  <c r="N218" i="12"/>
  <c r="K120" i="12"/>
  <c r="K119" i="12"/>
  <c r="T212" i="12"/>
  <c r="D214" i="12"/>
  <c r="O119" i="12"/>
  <c r="O120" i="12"/>
  <c r="T210" i="12"/>
  <c r="Q120" i="12"/>
  <c r="Q119" i="12"/>
  <c r="G218" i="12"/>
  <c r="R218" i="12"/>
  <c r="T211" i="12"/>
  <c r="H214" i="12"/>
  <c r="T213" i="12"/>
  <c r="I119" i="12"/>
  <c r="I120" i="12"/>
  <c r="I122" i="12" s="1"/>
  <c r="L214" i="12"/>
  <c r="E120" i="12"/>
  <c r="E119" i="12"/>
  <c r="M214" i="12"/>
  <c r="S122" i="12"/>
  <c r="N193" i="12"/>
  <c r="N194" i="12" s="1"/>
  <c r="Q96" i="12"/>
  <c r="Q95" i="12"/>
  <c r="Q98" i="12" s="1"/>
  <c r="H193" i="12"/>
  <c r="H194" i="12"/>
  <c r="J193" i="12"/>
  <c r="J194" i="12" s="1"/>
  <c r="O95" i="12"/>
  <c r="O96" i="12"/>
  <c r="O98" i="12" s="1"/>
  <c r="T189" i="12"/>
  <c r="R190" i="12"/>
  <c r="P194" i="12"/>
  <c r="D190" i="12"/>
  <c r="M190" i="12"/>
  <c r="F190" i="12"/>
  <c r="T186" i="12"/>
  <c r="E96" i="12"/>
  <c r="E95" i="12"/>
  <c r="K96" i="12"/>
  <c r="K95" i="12"/>
  <c r="K98" i="12" s="1"/>
  <c r="I96" i="12"/>
  <c r="I95" i="12"/>
  <c r="L194" i="12"/>
  <c r="G190" i="12"/>
  <c r="O169" i="12"/>
  <c r="O170" i="12"/>
  <c r="I169" i="12"/>
  <c r="I170" i="12"/>
  <c r="N169" i="12"/>
  <c r="N170" i="12"/>
  <c r="H169" i="12"/>
  <c r="H170" i="12"/>
  <c r="P169" i="12"/>
  <c r="P170" i="12"/>
  <c r="L166" i="12"/>
  <c r="K72" i="12"/>
  <c r="K71" i="12"/>
  <c r="J72" i="12"/>
  <c r="J71" i="12"/>
  <c r="E71" i="12"/>
  <c r="E74" i="12" s="1"/>
  <c r="E72" i="12"/>
  <c r="M169" i="12"/>
  <c r="M170" i="12"/>
  <c r="T162" i="12"/>
  <c r="F166" i="12"/>
  <c r="G170" i="12"/>
  <c r="Q72" i="12"/>
  <c r="Q74" i="12" s="1"/>
  <c r="Q71" i="12"/>
  <c r="T165" i="12"/>
  <c r="R166" i="12"/>
  <c r="D166" i="12"/>
  <c r="P145" i="12"/>
  <c r="J145" i="12"/>
  <c r="L145" i="12"/>
  <c r="I145" i="12"/>
  <c r="I146" i="12"/>
  <c r="O145" i="12"/>
  <c r="O146" i="12"/>
  <c r="K145" i="12"/>
  <c r="Q145" i="12"/>
  <c r="T141" i="12"/>
  <c r="D142" i="12"/>
  <c r="N142" i="12"/>
  <c r="E145" i="12"/>
  <c r="T140" i="12"/>
  <c r="T139" i="12"/>
  <c r="T138" i="12"/>
  <c r="M121" i="12"/>
  <c r="O121" i="12"/>
  <c r="Q121" i="12"/>
  <c r="Q122" i="12"/>
  <c r="P121" i="12"/>
  <c r="E121" i="12"/>
  <c r="E122" i="12"/>
  <c r="J121" i="12"/>
  <c r="I121" i="12"/>
  <c r="T117" i="12"/>
  <c r="K122" i="12"/>
  <c r="T114" i="12"/>
  <c r="T116" i="12"/>
  <c r="T115" i="12"/>
  <c r="D118" i="12"/>
  <c r="R97" i="12"/>
  <c r="J97" i="12"/>
  <c r="L97" i="12"/>
  <c r="O97" i="12"/>
  <c r="I97" i="12"/>
  <c r="I98" i="12"/>
  <c r="P97" i="12"/>
  <c r="E97" i="12"/>
  <c r="N94" i="12"/>
  <c r="H94" i="12"/>
  <c r="T90" i="12"/>
  <c r="D94" i="12"/>
  <c r="T92" i="12"/>
  <c r="T93" i="12"/>
  <c r="G73" i="12"/>
  <c r="L73" i="12"/>
  <c r="F73" i="12"/>
  <c r="J73" i="12"/>
  <c r="J74" i="12"/>
  <c r="Q73" i="12"/>
  <c r="M73" i="12"/>
  <c r="D70" i="12"/>
  <c r="T66" i="12"/>
  <c r="K74" i="12"/>
  <c r="T67" i="12"/>
  <c r="P70" i="12"/>
  <c r="T68" i="12"/>
  <c r="P49" i="12"/>
  <c r="J49" i="12"/>
  <c r="I49" i="12"/>
  <c r="T42" i="12"/>
  <c r="G46" i="12"/>
  <c r="K49" i="12"/>
  <c r="O46" i="12"/>
  <c r="E49" i="12"/>
  <c r="T45" i="12"/>
  <c r="L46" i="12"/>
  <c r="F46" i="12"/>
  <c r="D48" i="12"/>
  <c r="D49" i="12"/>
  <c r="Q49" i="12"/>
  <c r="E144" i="12" l="1"/>
  <c r="E143" i="12"/>
  <c r="Q144" i="12"/>
  <c r="Q143" i="12"/>
  <c r="Q146" i="12" s="1"/>
  <c r="Q47" i="12" s="1"/>
  <c r="M143" i="12"/>
  <c r="M144" i="12"/>
  <c r="F144" i="12"/>
  <c r="F143" i="12"/>
  <c r="H143" i="12"/>
  <c r="H144" i="12"/>
  <c r="R144" i="12"/>
  <c r="R143" i="12"/>
  <c r="R146" i="12" s="1"/>
  <c r="R47" i="12" s="1"/>
  <c r="R50" i="12" s="1"/>
  <c r="P143" i="12"/>
  <c r="P146" i="12" s="1"/>
  <c r="P47" i="12" s="1"/>
  <c r="P144" i="12"/>
  <c r="J143" i="12"/>
  <c r="J144" i="12"/>
  <c r="K144" i="12"/>
  <c r="K143" i="12"/>
  <c r="K146" i="12" s="1"/>
  <c r="K47" i="12" s="1"/>
  <c r="L144" i="12"/>
  <c r="L143" i="12"/>
  <c r="G146" i="12"/>
  <c r="D241" i="12"/>
  <c r="T241" i="12" s="1"/>
  <c r="D240" i="12"/>
  <c r="T240" i="12" s="1"/>
  <c r="T238" i="12"/>
  <c r="D242" i="12"/>
  <c r="D216" i="12"/>
  <c r="T216" i="12" s="1"/>
  <c r="T214" i="12"/>
  <c r="D217" i="12"/>
  <c r="T217" i="12" s="1"/>
  <c r="N119" i="12"/>
  <c r="N120" i="12"/>
  <c r="L217" i="12"/>
  <c r="L218" i="12"/>
  <c r="R120" i="12"/>
  <c r="R119" i="12"/>
  <c r="R122" i="12" s="1"/>
  <c r="F217" i="12"/>
  <c r="F218" i="12"/>
  <c r="G120" i="12"/>
  <c r="G119" i="12"/>
  <c r="G122" i="12" s="1"/>
  <c r="G24" i="12" s="1"/>
  <c r="J119" i="12"/>
  <c r="J120" i="12"/>
  <c r="S24" i="12"/>
  <c r="S23" i="12"/>
  <c r="M217" i="12"/>
  <c r="M218" i="12"/>
  <c r="P119" i="12"/>
  <c r="P122" i="12" s="1"/>
  <c r="P120" i="12"/>
  <c r="O122" i="12"/>
  <c r="H217" i="12"/>
  <c r="H218" i="12"/>
  <c r="N95" i="12"/>
  <c r="N98" i="12" s="1"/>
  <c r="N96" i="12"/>
  <c r="J95" i="12"/>
  <c r="J96" i="12"/>
  <c r="R193" i="12"/>
  <c r="R194" i="12"/>
  <c r="H95" i="12"/>
  <c r="H98" i="12" s="1"/>
  <c r="H96" i="12"/>
  <c r="F193" i="12"/>
  <c r="F194" i="12"/>
  <c r="M193" i="12"/>
  <c r="M194" i="12"/>
  <c r="G193" i="12"/>
  <c r="G194" i="12"/>
  <c r="D192" i="12"/>
  <c r="T192" i="12" s="1"/>
  <c r="T190" i="12"/>
  <c r="D193" i="12"/>
  <c r="T193" i="12" s="1"/>
  <c r="D194" i="12"/>
  <c r="E98" i="12"/>
  <c r="L95" i="12"/>
  <c r="L96" i="12"/>
  <c r="P95" i="12"/>
  <c r="P96" i="12"/>
  <c r="D168" i="12"/>
  <c r="T168" i="12" s="1"/>
  <c r="T166" i="12"/>
  <c r="D169" i="12"/>
  <c r="D170" i="12"/>
  <c r="N71" i="12"/>
  <c r="N72" i="12"/>
  <c r="R169" i="12"/>
  <c r="R170" i="12"/>
  <c r="G72" i="12"/>
  <c r="G71" i="12"/>
  <c r="G74" i="12" s="1"/>
  <c r="L169" i="12"/>
  <c r="L170" i="12"/>
  <c r="F169" i="12"/>
  <c r="F170" i="12"/>
  <c r="P72" i="12"/>
  <c r="P71" i="12"/>
  <c r="P74" i="12" s="1"/>
  <c r="I71" i="12"/>
  <c r="I72" i="12"/>
  <c r="M71" i="12"/>
  <c r="M72" i="12"/>
  <c r="H72" i="12"/>
  <c r="H71" i="12"/>
  <c r="H74" i="12" s="1"/>
  <c r="O71" i="12"/>
  <c r="O72" i="12"/>
  <c r="R48" i="12"/>
  <c r="N145" i="12"/>
  <c r="N146" i="12"/>
  <c r="Q48" i="12"/>
  <c r="D144" i="12"/>
  <c r="T144" i="12" s="1"/>
  <c r="T142" i="12"/>
  <c r="D145" i="12"/>
  <c r="T145" i="12" s="1"/>
  <c r="I47" i="12"/>
  <c r="I48" i="12"/>
  <c r="K48" i="12"/>
  <c r="O48" i="12"/>
  <c r="O50" i="12" s="1"/>
  <c r="O47" i="12"/>
  <c r="O24" i="12"/>
  <c r="O23" i="12"/>
  <c r="Q23" i="12"/>
  <c r="Q24" i="12"/>
  <c r="G23" i="12"/>
  <c r="K23" i="12"/>
  <c r="K24" i="12"/>
  <c r="D120" i="12"/>
  <c r="T118" i="12"/>
  <c r="D121" i="12"/>
  <c r="T121" i="12" s="1"/>
  <c r="E23" i="12"/>
  <c r="E24" i="12"/>
  <c r="I23" i="12"/>
  <c r="I24" i="12"/>
  <c r="D96" i="12"/>
  <c r="T94" i="12"/>
  <c r="D97" i="12"/>
  <c r="N97" i="12"/>
  <c r="H97" i="12"/>
  <c r="P73" i="12"/>
  <c r="D72" i="12"/>
  <c r="T70" i="12"/>
  <c r="D73" i="12"/>
  <c r="T73" i="12" s="1"/>
  <c r="L49" i="12"/>
  <c r="G49" i="12"/>
  <c r="T46" i="12"/>
  <c r="F49" i="12"/>
  <c r="T49" i="12" s="1"/>
  <c r="O49" i="12"/>
  <c r="D17" i="12"/>
  <c r="P48" i="12" l="1"/>
  <c r="G48" i="12"/>
  <c r="G47" i="12"/>
  <c r="J146" i="12"/>
  <c r="H146" i="12"/>
  <c r="T242" i="12"/>
  <c r="D143" i="12"/>
  <c r="M146" i="12"/>
  <c r="G50" i="12"/>
  <c r="L146" i="12"/>
  <c r="F146" i="12"/>
  <c r="E146" i="12"/>
  <c r="P23" i="12"/>
  <c r="P24" i="12"/>
  <c r="R24" i="12"/>
  <c r="R23" i="12"/>
  <c r="J122" i="12"/>
  <c r="D218" i="12"/>
  <c r="M120" i="12"/>
  <c r="M119" i="12"/>
  <c r="M122" i="12" s="1"/>
  <c r="L120" i="12"/>
  <c r="T120" i="12" s="1"/>
  <c r="L119" i="12"/>
  <c r="H119" i="12"/>
  <c r="H122" i="12" s="1"/>
  <c r="H120" i="12"/>
  <c r="F120" i="12"/>
  <c r="F119" i="12"/>
  <c r="F122" i="12" s="1"/>
  <c r="N122" i="12"/>
  <c r="P98" i="12"/>
  <c r="T194" i="12"/>
  <c r="D95" i="12"/>
  <c r="M96" i="12"/>
  <c r="M95" i="12"/>
  <c r="R96" i="12"/>
  <c r="R95" i="12"/>
  <c r="R98" i="12" s="1"/>
  <c r="F96" i="12"/>
  <c r="T96" i="12" s="1"/>
  <c r="F95" i="12"/>
  <c r="F98" i="12" s="1"/>
  <c r="L98" i="12"/>
  <c r="G96" i="12"/>
  <c r="G95" i="12"/>
  <c r="G98" i="12" s="1"/>
  <c r="J98" i="12"/>
  <c r="L72" i="12"/>
  <c r="L71" i="12"/>
  <c r="L74" i="12" s="1"/>
  <c r="O74" i="12"/>
  <c r="I74" i="12"/>
  <c r="N74" i="12"/>
  <c r="T170" i="12"/>
  <c r="D71" i="12"/>
  <c r="T169" i="12"/>
  <c r="F72" i="12"/>
  <c r="T72" i="12" s="1"/>
  <c r="F71" i="12"/>
  <c r="R72" i="12"/>
  <c r="R71" i="12"/>
  <c r="M74" i="12"/>
  <c r="K50" i="12"/>
  <c r="N47" i="12"/>
  <c r="N48" i="12"/>
  <c r="P50" i="12"/>
  <c r="Q50" i="12"/>
  <c r="I50" i="12"/>
  <c r="T97" i="12"/>
  <c r="D74" i="12"/>
  <c r="D18" i="12"/>
  <c r="D21" i="12"/>
  <c r="D19" i="12"/>
  <c r="D20" i="12"/>
  <c r="CZ2" i="25"/>
  <c r="CY2" i="25"/>
  <c r="DE2" i="25"/>
  <c r="DD2" i="25"/>
  <c r="DC2" i="25"/>
  <c r="DB2" i="25"/>
  <c r="DA2" i="25"/>
  <c r="B38" i="25"/>
  <c r="AK2" i="25" s="1"/>
  <c r="C37" i="25"/>
  <c r="B42" i="25" s="1"/>
  <c r="B37" i="25"/>
  <c r="C36" i="25"/>
  <c r="D36" i="25" s="1"/>
  <c r="BN2" i="25" s="1"/>
  <c r="B36" i="25"/>
  <c r="C35" i="25"/>
  <c r="B35" i="25"/>
  <c r="C34" i="25"/>
  <c r="AR2" i="25" s="1"/>
  <c r="B34" i="25"/>
  <c r="R2" i="25" s="1"/>
  <c r="B30" i="25"/>
  <c r="Q2" i="25" s="1"/>
  <c r="C29" i="25"/>
  <c r="B29" i="25"/>
  <c r="B28" i="25"/>
  <c r="C27" i="25"/>
  <c r="G29" i="25" s="1"/>
  <c r="B27" i="25"/>
  <c r="C26" i="25"/>
  <c r="B26" i="25"/>
  <c r="M2" i="25" s="1"/>
  <c r="B20" i="25"/>
  <c r="B19" i="25"/>
  <c r="J16" i="25"/>
  <c r="DG2" i="25" s="1"/>
  <c r="G16" i="25"/>
  <c r="D16" i="25"/>
  <c r="J2" i="25" s="1"/>
  <c r="B16" i="25"/>
  <c r="B9" i="25"/>
  <c r="B8" i="25"/>
  <c r="E2" i="25" s="1"/>
  <c r="B7" i="25"/>
  <c r="D2" i="25" s="1"/>
  <c r="B5" i="25"/>
  <c r="B2" i="25" s="1"/>
  <c r="B4" i="25"/>
  <c r="AX2" i="25"/>
  <c r="AW2" i="25"/>
  <c r="T2" i="25"/>
  <c r="D35" i="25"/>
  <c r="P2" i="25"/>
  <c r="C28" i="25"/>
  <c r="N2" i="25"/>
  <c r="D26" i="25"/>
  <c r="BD2" i="25" s="1"/>
  <c r="B21" i="25"/>
  <c r="BC2" i="25" s="1"/>
  <c r="AL2" i="25"/>
  <c r="B18" i="25"/>
  <c r="DF2" i="25"/>
  <c r="DL2" i="25"/>
  <c r="DK2" i="25"/>
  <c r="DJ2" i="25"/>
  <c r="DI2" i="25"/>
  <c r="DH2" i="25"/>
  <c r="CA2" i="25"/>
  <c r="BZ2" i="25"/>
  <c r="BY2" i="25"/>
  <c r="BU2" i="25"/>
  <c r="BS2" i="25"/>
  <c r="BR2" i="25"/>
  <c r="BQ2" i="25"/>
  <c r="BK2" i="25"/>
  <c r="BJ2" i="25"/>
  <c r="BI2" i="25"/>
  <c r="AZ2" i="25"/>
  <c r="AS2" i="25"/>
  <c r="AP2" i="25"/>
  <c r="AM2" i="25"/>
  <c r="U2" i="25"/>
  <c r="Z2" i="25" s="1"/>
  <c r="S2" i="25"/>
  <c r="O2" i="25"/>
  <c r="L2" i="25"/>
  <c r="K2" i="25"/>
  <c r="I2" i="25"/>
  <c r="H2" i="25"/>
  <c r="G2" i="25"/>
  <c r="F2" i="25"/>
  <c r="T48" i="12" l="1"/>
  <c r="F48" i="12"/>
  <c r="F47" i="12"/>
  <c r="F50" i="12" s="1"/>
  <c r="H47" i="12"/>
  <c r="H48" i="12"/>
  <c r="L48" i="12"/>
  <c r="L47" i="12"/>
  <c r="L50" i="12" s="1"/>
  <c r="E48" i="12"/>
  <c r="E47" i="12"/>
  <c r="E50" i="12" s="1"/>
  <c r="J47" i="12"/>
  <c r="J48" i="12"/>
  <c r="M48" i="12"/>
  <c r="M47" i="12"/>
  <c r="M50" i="12" s="1"/>
  <c r="T143" i="12"/>
  <c r="D146" i="12"/>
  <c r="H24" i="12"/>
  <c r="H23" i="12"/>
  <c r="J23" i="12"/>
  <c r="J24" i="12"/>
  <c r="L122" i="12"/>
  <c r="N24" i="12"/>
  <c r="N23" i="12"/>
  <c r="M23" i="12"/>
  <c r="M24" i="12"/>
  <c r="F23" i="12"/>
  <c r="F24" i="12"/>
  <c r="T218" i="12"/>
  <c r="D119" i="12"/>
  <c r="T95" i="12"/>
  <c r="D98" i="12"/>
  <c r="M98" i="12"/>
  <c r="T71" i="12"/>
  <c r="F74" i="12"/>
  <c r="R74" i="12"/>
  <c r="T74" i="12" s="1"/>
  <c r="N50" i="12"/>
  <c r="F5" i="25"/>
  <c r="F6" i="25"/>
  <c r="F7" i="25"/>
  <c r="F8" i="25"/>
  <c r="X2" i="25"/>
  <c r="AE2" i="25" s="1"/>
  <c r="AU2" i="25"/>
  <c r="F9" i="25"/>
  <c r="Y2" i="25"/>
  <c r="AF2" i="25" s="1"/>
  <c r="W2" i="25"/>
  <c r="AC2" i="25" s="1"/>
  <c r="A2" i="25"/>
  <c r="D28" i="25"/>
  <c r="BF2" i="25" s="1"/>
  <c r="AO2" i="25"/>
  <c r="AY2" i="25"/>
  <c r="BT2" i="25"/>
  <c r="E35" i="25"/>
  <c r="BM2" i="25"/>
  <c r="AG2" i="25"/>
  <c r="D34" i="25"/>
  <c r="D27" i="25"/>
  <c r="BE2" i="25" s="1"/>
  <c r="C30" i="25"/>
  <c r="E36" i="25"/>
  <c r="C38" i="25"/>
  <c r="E34" i="25"/>
  <c r="AA2" i="25"/>
  <c r="AI2" i="25" s="1"/>
  <c r="V2" i="25"/>
  <c r="AN2" i="25"/>
  <c r="AT2" i="25"/>
  <c r="E26" i="25"/>
  <c r="J50" i="12" l="1"/>
  <c r="H50" i="12"/>
  <c r="T146" i="12"/>
  <c r="D47" i="12"/>
  <c r="L24" i="12"/>
  <c r="L23" i="12"/>
  <c r="T119" i="12"/>
  <c r="D122" i="12"/>
  <c r="T122" i="12" s="1"/>
  <c r="T98" i="12"/>
  <c r="D23" i="12"/>
  <c r="AD2" i="25"/>
  <c r="AQ2" i="25"/>
  <c r="BL2" i="25"/>
  <c r="E28" i="25"/>
  <c r="AV2" i="25"/>
  <c r="E27" i="25"/>
  <c r="AB2" i="25"/>
  <c r="AJ2" i="25"/>
  <c r="D29" i="25"/>
  <c r="AH2" i="25"/>
  <c r="D50" i="12" l="1"/>
  <c r="T50" i="12" s="1"/>
  <c r="T47" i="12"/>
  <c r="E29" i="25"/>
  <c r="BG2" i="25"/>
  <c r="D30" i="25"/>
  <c r="D37" i="25" l="1"/>
  <c r="BH2" i="25"/>
  <c r="E30" i="25"/>
  <c r="BW2" i="25" s="1"/>
  <c r="E37" i="25" l="1"/>
  <c r="BX2" i="25" s="1"/>
  <c r="BO2" i="25"/>
  <c r="B41" i="25"/>
  <c r="B44" i="25" s="1"/>
  <c r="D38" i="25"/>
  <c r="BP2" i="25" l="1"/>
  <c r="E38" i="25"/>
  <c r="BV2" i="25"/>
  <c r="B14" i="25"/>
  <c r="BB2" i="25" s="1"/>
  <c r="BA2" i="25"/>
  <c r="T11" i="12" l="1"/>
  <c r="P17" i="12"/>
  <c r="R22" i="12"/>
  <c r="R25" i="12" s="1"/>
  <c r="L22" i="12"/>
  <c r="L25" i="12" s="1"/>
  <c r="F22" i="12"/>
  <c r="F25" i="12" s="1"/>
  <c r="R17" i="12"/>
  <c r="Q17" i="12"/>
  <c r="O17" i="12"/>
  <c r="N17" i="12"/>
  <c r="M17" i="12"/>
  <c r="L17" i="12"/>
  <c r="K17" i="12"/>
  <c r="J17" i="12"/>
  <c r="I17" i="12"/>
  <c r="H17" i="12"/>
  <c r="G17" i="12"/>
  <c r="F17" i="12"/>
  <c r="E17" i="12"/>
  <c r="T16" i="12"/>
  <c r="T15" i="12"/>
  <c r="T14" i="12"/>
  <c r="T13" i="12"/>
  <c r="T12" i="12"/>
  <c r="R26" i="12" l="1"/>
  <c r="L26" i="12"/>
  <c r="F26" i="12"/>
  <c r="S26" i="12"/>
  <c r="T23" i="12"/>
  <c r="G22" i="12"/>
  <c r="M22" i="12"/>
  <c r="I22" i="12"/>
  <c r="O22" i="12"/>
  <c r="E22" i="12"/>
  <c r="K22" i="12"/>
  <c r="Q22" i="12"/>
  <c r="D22" i="12"/>
  <c r="J22" i="12"/>
  <c r="P22" i="12"/>
  <c r="T21" i="12"/>
  <c r="T20" i="12"/>
  <c r="H22" i="12"/>
  <c r="N22" i="12"/>
  <c r="T19" i="12"/>
  <c r="T18" i="12"/>
  <c r="T17" i="12"/>
  <c r="J25" i="12" l="1"/>
  <c r="J26" i="12" s="1"/>
  <c r="O25" i="12"/>
  <c r="O26" i="12" s="1"/>
  <c r="H25" i="12"/>
  <c r="H26" i="12" s="1"/>
  <c r="M25" i="12"/>
  <c r="M26" i="12" s="1"/>
  <c r="Q25" i="12"/>
  <c r="Q26" i="12" s="1"/>
  <c r="K25" i="12"/>
  <c r="K26" i="12" s="1"/>
  <c r="G25" i="12"/>
  <c r="G26" i="12" s="1"/>
  <c r="P25" i="12"/>
  <c r="P26" i="12" s="1"/>
  <c r="E25" i="12"/>
  <c r="E26" i="12" s="1"/>
  <c r="N25" i="12"/>
  <c r="N26" i="12" s="1"/>
  <c r="D25" i="12"/>
  <c r="D24" i="12"/>
  <c r="T24" i="12" s="1"/>
  <c r="I26" i="12"/>
  <c r="I25" i="12"/>
  <c r="T22" i="12"/>
  <c r="Q50" i="14"/>
  <c r="T25" i="12" l="1"/>
  <c r="D26" i="12"/>
  <c r="T26" i="12" s="1"/>
  <c r="AE48" i="14" s="1"/>
  <c r="C115" i="14"/>
  <c r="C110" i="14" l="1"/>
  <c r="C80" i="10"/>
  <c r="Q37" i="14"/>
  <c r="O36" i="14"/>
  <c r="O33" i="14"/>
  <c r="O34" i="14"/>
  <c r="O35" i="14"/>
  <c r="N2" i="22"/>
  <c r="D2" i="18"/>
  <c r="N1" i="22"/>
  <c r="D1" i="18"/>
  <c r="A4" i="14" l="1"/>
  <c r="Y78" i="14"/>
  <c r="A5" i="14"/>
  <c r="A43" i="14"/>
  <c r="L32" i="14"/>
  <c r="C9" i="7"/>
  <c r="F1" i="8"/>
  <c r="E1" i="19"/>
  <c r="D1" i="12"/>
  <c r="I9" i="7"/>
  <c r="A80" i="14"/>
  <c r="A81" i="14"/>
  <c r="A82" i="14"/>
  <c r="A42" i="14"/>
  <c r="A44" i="14"/>
  <c r="A2" i="14"/>
  <c r="A3" i="14"/>
  <c r="A1" i="14" l="1"/>
  <c r="C2" i="13"/>
  <c r="C1" i="13"/>
  <c r="O41" i="17"/>
  <c r="O42" i="17"/>
  <c r="O43" i="17"/>
  <c r="O40" i="17"/>
  <c r="L18" i="17"/>
  <c r="A3" i="10"/>
  <c r="A3" i="17" s="1"/>
  <c r="A2" i="10"/>
  <c r="A2" i="17" s="1"/>
  <c r="A5" i="10"/>
  <c r="A5" i="17" s="1"/>
  <c r="A4" i="10"/>
  <c r="A4" i="17" s="1"/>
  <c r="C20" i="10"/>
  <c r="L31" i="10"/>
  <c r="AC44" i="10"/>
  <c r="AC45" i="10"/>
  <c r="B51" i="22"/>
  <c r="AC46" i="10" l="1"/>
  <c r="A1" i="10"/>
  <c r="V56" i="14" l="1"/>
  <c r="V57" i="14"/>
  <c r="V58" i="14"/>
  <c r="H23" i="7" l="1"/>
  <c r="H24" i="7"/>
  <c r="H25" i="7"/>
  <c r="H26" i="7"/>
  <c r="H27" i="7"/>
  <c r="H28" i="7"/>
  <c r="H29" i="7"/>
  <c r="H30" i="7"/>
  <c r="H31" i="7"/>
  <c r="H32" i="7"/>
  <c r="H33" i="7"/>
  <c r="H34" i="7"/>
  <c r="H35" i="7"/>
  <c r="A24" i="7"/>
  <c r="A25" i="7"/>
  <c r="A26" i="7"/>
  <c r="A27" i="7"/>
  <c r="A28" i="7"/>
  <c r="A29" i="7"/>
  <c r="A30" i="7"/>
  <c r="A31" i="7"/>
  <c r="A32" i="7"/>
  <c r="A33" i="7"/>
  <c r="A34" i="7"/>
  <c r="A35" i="7"/>
  <c r="A15" i="7"/>
  <c r="H15" i="7"/>
  <c r="A16" i="7"/>
  <c r="H16" i="7"/>
  <c r="AE49" i="14"/>
  <c r="V59" i="14"/>
  <c r="AD60" i="14"/>
  <c r="AE50" i="14" l="1"/>
  <c r="AD35" i="17"/>
  <c r="V35" i="17"/>
  <c r="AD34" i="17"/>
  <c r="V34" i="17"/>
  <c r="AD33" i="17"/>
  <c r="V33" i="17"/>
  <c r="AD32" i="17"/>
  <c r="V32" i="17"/>
  <c r="AD31" i="17"/>
  <c r="V31" i="17"/>
  <c r="AD30" i="17"/>
  <c r="V30" i="17"/>
  <c r="AD29" i="17"/>
  <c r="V29" i="17"/>
  <c r="AD28" i="17"/>
  <c r="V28" i="17"/>
  <c r="AD27" i="17"/>
  <c r="V27" i="17"/>
  <c r="AD26" i="17"/>
  <c r="V26" i="17"/>
  <c r="AD25" i="17"/>
  <c r="V25" i="17"/>
  <c r="AD24" i="17"/>
  <c r="V24" i="17"/>
  <c r="L19" i="17"/>
  <c r="AC36" i="17" l="1"/>
  <c r="V36" i="17"/>
  <c r="AD70" i="14" l="1"/>
  <c r="V60" i="14"/>
  <c r="V48" i="14"/>
  <c r="AD72" i="14" l="1"/>
  <c r="E2" i="19"/>
  <c r="C10" i="7"/>
  <c r="I10" i="7"/>
  <c r="F2" i="8"/>
  <c r="D2" i="12"/>
  <c r="AD51" i="14"/>
  <c r="V50" i="14"/>
  <c r="V49" i="14"/>
  <c r="B61" i="14" l="1"/>
  <c r="V51" i="14"/>
  <c r="AC47" i="10"/>
  <c r="V57" i="10"/>
  <c r="A58" i="10" l="1"/>
  <c r="AD52" i="10"/>
  <c r="AD55" i="10"/>
  <c r="AD53" i="10"/>
  <c r="AD54" i="10"/>
  <c r="A6" i="17"/>
  <c r="A1" i="17" l="1"/>
  <c r="A13" i="7" l="1"/>
  <c r="H14" i="7" l="1"/>
  <c r="H17" i="7"/>
  <c r="H18" i="7"/>
  <c r="H19" i="7"/>
  <c r="H20" i="7"/>
  <c r="H21" i="7"/>
  <c r="H22" i="7"/>
  <c r="A14" i="7"/>
  <c r="A17" i="7" s="1"/>
  <c r="A18" i="7" s="1"/>
  <c r="A19" i="7" s="1"/>
  <c r="A20" i="7" s="1"/>
  <c r="A21" i="7" s="1"/>
  <c r="A22" i="7" s="1"/>
  <c r="A23" i="7" s="1"/>
  <c r="H13" i="7"/>
</calcChain>
</file>

<file path=xl/sharedStrings.xml><?xml version="1.0" encoding="utf-8"?>
<sst xmlns="http://schemas.openxmlformats.org/spreadsheetml/2006/main" count="1047" uniqueCount="475">
  <si>
    <t>Förderung im Rahmen des Landesprogramms "Solidarisches Zusammenleben der Generationen"</t>
  </si>
  <si>
    <t>Landratsamt Wartburgkreis</t>
  </si>
  <si>
    <t>Erberger Allee 14</t>
  </si>
  <si>
    <t>36433 Bad Salzungen</t>
  </si>
  <si>
    <t>Tel.:</t>
  </si>
  <si>
    <t>E-Mail:</t>
  </si>
  <si>
    <t xml:space="preserve">bis: </t>
  </si>
  <si>
    <t>1) Allgemeine Angaben</t>
  </si>
  <si>
    <t>Eingangsstempel</t>
  </si>
  <si>
    <t>Aktenzeichen:</t>
  </si>
  <si>
    <t>Datum:</t>
  </si>
  <si>
    <t>Eigenmittel des Antragstellers</t>
  </si>
  <si>
    <t>Mittel von kreisangehörigen Städten und Gemeinden</t>
  </si>
  <si>
    <t>Mittel des Wartburgkreises</t>
  </si>
  <si>
    <t>lfd.
Nr.</t>
  </si>
  <si>
    <t>Name, Vorname 
der geförderten Fachkraft</t>
  </si>
  <si>
    <t>Tätigkeit
(z. B. Sozialarbeiter/ -in, Beratungsfachkraft)</t>
  </si>
  <si>
    <t>Zeitraum der Tätigkeit</t>
  </si>
  <si>
    <t xml:space="preserve">Beschäftigungs-
umfang bezogen 
auf Vollzeitstelle 
(VbE) </t>
  </si>
  <si>
    <t>Jahresbrutto in €
(bezogen auf den 
Beschäftigungs-
umfang)</t>
  </si>
  <si>
    <t>Bemerkungen/Ergänzungen
(insbes. Ausnahmegenehmigung durch TMASGFF, ggfs. befristet bis ...)</t>
  </si>
  <si>
    <t>von</t>
  </si>
  <si>
    <t>bis</t>
  </si>
  <si>
    <t>Beleg- bzw.
Rechnungs-
nummer</t>
  </si>
  <si>
    <t>Rechnungs-
datum</t>
  </si>
  <si>
    <t>Tag der
Zahlung</t>
  </si>
  <si>
    <t>Empfänger
(Rechnungssteller)</t>
  </si>
  <si>
    <t>Zahlungsgrund
(Liefer- und Leistungsgegenstand)</t>
  </si>
  <si>
    <t>Gesamtbetrag
der Rechnung/
des Beleges
in €</t>
  </si>
  <si>
    <t>davon abgerechnet im Projekt (in €)</t>
  </si>
  <si>
    <t>Name des Angebots</t>
  </si>
  <si>
    <t>Angebotstyp</t>
  </si>
  <si>
    <t>Veranstaltungsort</t>
  </si>
  <si>
    <t>in der Einrichtung</t>
  </si>
  <si>
    <t>in anderer Einrichtung</t>
  </si>
  <si>
    <t>beim Nutzer</t>
  </si>
  <si>
    <t>Teilnehmerzahl</t>
  </si>
  <si>
    <t>mit Sehbehinderung/ Blinde Menschen</t>
  </si>
  <si>
    <t>mit Hörbehinderung/ Taube Menschen</t>
  </si>
  <si>
    <t>Inhaltliche Beschreibung</t>
  </si>
  <si>
    <t>Ist das Angebot nutzbar für Menschen…</t>
  </si>
  <si>
    <t>Ja</t>
  </si>
  <si>
    <t>Nein</t>
  </si>
  <si>
    <t>Teilnehmende 
(Gesamt)</t>
  </si>
  <si>
    <t>mit Gehbehinderung/ mit Rollstuhl</t>
  </si>
  <si>
    <t>Nr.</t>
  </si>
  <si>
    <t xml:space="preserve">Name des Angebots
</t>
  </si>
  <si>
    <t xml:space="preserve">Ich bestätige, dass </t>
  </si>
  <si>
    <t>Ü</t>
  </si>
  <si>
    <t>Einzelveranstaltung</t>
  </si>
  <si>
    <t>Veranstaltungsreihe</t>
  </si>
  <si>
    <t>Dauerhaftes Angebot</t>
  </si>
  <si>
    <t>Anderer Typ, nämlich:</t>
  </si>
  <si>
    <t>Projektförderung - zeitlich befristete Förderung</t>
  </si>
  <si>
    <t>Bestandseinrichtung - langfristige Förderung</t>
  </si>
  <si>
    <t>15.03.</t>
  </si>
  <si>
    <t>15.06.</t>
  </si>
  <si>
    <t>15.09.</t>
  </si>
  <si>
    <t xml:space="preserve">  Beantragte Förderungsart</t>
  </si>
  <si>
    <t xml:space="preserve">  Projektbezeichnung</t>
  </si>
  <si>
    <t xml:space="preserve">  Zuordnung zum Handlungsfeld</t>
  </si>
  <si>
    <t>Handlungsfeld 1: Steuerung, Vernetzung, Nachhaltigkeit und Planung</t>
  </si>
  <si>
    <t>Handlungsfeld 2: Vereinbarkeit von Familie und Beruf sowie Mobilität</t>
  </si>
  <si>
    <t>Handlungsfeld 3: Bildung im familiären Umfeld</t>
  </si>
  <si>
    <t>Handlungsfeld 4: Beratung, Unterstützung und Information</t>
  </si>
  <si>
    <t>Handlungsfeld 5: Wohnumfeld und Lebensqualität</t>
  </si>
  <si>
    <t>Handlungsfeld 6: Dialog der Generationen</t>
  </si>
  <si>
    <t xml:space="preserve">  Kontaktperson 
  des Projektes:</t>
  </si>
  <si>
    <t>3) Bankverbindung</t>
  </si>
  <si>
    <t xml:space="preserve">  Kontoinhaber:</t>
  </si>
  <si>
    <t xml:space="preserve">  Bank:</t>
  </si>
  <si>
    <t xml:space="preserve">  IBAN:</t>
  </si>
  <si>
    <t xml:space="preserve">  BIC:</t>
  </si>
  <si>
    <t>Gesamtfinanzierung</t>
  </si>
  <si>
    <t>4) Gesamtausgaben</t>
  </si>
  <si>
    <t>Gesamtausgaben</t>
  </si>
  <si>
    <t>Einnahmen durch Dritte (z.B. Spenden)</t>
  </si>
  <si>
    <t>5) Finanzierung der Gesamtausgaben</t>
  </si>
  <si>
    <t>6) Erklärung des Antragstellers</t>
  </si>
  <si>
    <t xml:space="preserve">Der Antragsteller erklärt, dass </t>
  </si>
  <si>
    <t>die Angaben in diesem Antrag richtig und vollständig sind.</t>
  </si>
  <si>
    <t>die Gesamtfinanzierung bei Gewährung der beantragten Förderung gesichert ist.</t>
  </si>
  <si>
    <t>keine Einschränkungen hinsichtlich der steuerlichen Unbedenklichkeit bestehen.</t>
  </si>
  <si>
    <t>das Fachkräftegebot, sofern es besteht, eingehalten bzw. eine Ausnahme beim Ministerium beantragt wird.</t>
  </si>
  <si>
    <t>Ort, Datum</t>
  </si>
  <si>
    <t>Name in Druckbuchstaben, Unterschrift, Stempel</t>
  </si>
  <si>
    <r>
      <t xml:space="preserve">Träger des Angebotes
und </t>
    </r>
    <r>
      <rPr>
        <b/>
        <u/>
        <sz val="8"/>
        <rFont val="Calibri"/>
        <family val="2"/>
        <scheme val="minor"/>
      </rPr>
      <t>Einrichtung</t>
    </r>
  </si>
  <si>
    <t>davon im Projekt (in €)</t>
  </si>
  <si>
    <t>Gesamtbetrag
(in €)</t>
  </si>
  <si>
    <t>Bemerkungen</t>
  </si>
  <si>
    <t>Beantragte Sachkosten und Honrarkosten lt. Liste</t>
  </si>
  <si>
    <t xml:space="preserve">Beantragte Sachkosten als Pauschale </t>
  </si>
  <si>
    <t>(Höhe der Pauschale</t>
  </si>
  <si>
    <t>%)</t>
  </si>
  <si>
    <t>Die Einnahmen durch Dritte (z.B. Spenden, Zuschüsse) kommen von:</t>
  </si>
  <si>
    <t>Die Mittel von kreisangehörigen Städten und Gemeinden kommen von:</t>
  </si>
  <si>
    <t>2) Angaben zum Träger</t>
  </si>
  <si>
    <t xml:space="preserve">  Vertretungsberechtigte Person 
  des Trägers:</t>
  </si>
  <si>
    <t xml:space="preserve">  Kontaktperson zu dem
  Verwendungsnachweis:</t>
  </si>
  <si>
    <t xml:space="preserve">  Zuwendungsbescheid vom:</t>
  </si>
  <si>
    <t xml:space="preserve">  Letzer Änderungsbescheid vom: </t>
  </si>
  <si>
    <t xml:space="preserve">  Bewilligungszeitraum vom:</t>
  </si>
  <si>
    <t xml:space="preserve">  Abrechnungszeitraum vom:</t>
  </si>
  <si>
    <t>Abgerechnete Mittel</t>
  </si>
  <si>
    <t>Sachkosten und Honrarkosten lt. Liste</t>
  </si>
  <si>
    <t>%</t>
  </si>
  <si>
    <t>Mittel lt. VWN</t>
  </si>
  <si>
    <t>Die Mittel der kreisangehörigen Städten und Gemeinden kommen von:</t>
  </si>
  <si>
    <t>Fristen</t>
  </si>
  <si>
    <t>Personalplanung</t>
  </si>
  <si>
    <t>Sach- und Verwaltungskostenplanung</t>
  </si>
  <si>
    <t>Januar</t>
  </si>
  <si>
    <t>Februar</t>
  </si>
  <si>
    <t>März</t>
  </si>
  <si>
    <t>April</t>
  </si>
  <si>
    <t>Mai</t>
  </si>
  <si>
    <t>Juni</t>
  </si>
  <si>
    <t>Juli</t>
  </si>
  <si>
    <t>August</t>
  </si>
  <si>
    <t>September</t>
  </si>
  <si>
    <t>Oktober</t>
  </si>
  <si>
    <t>November</t>
  </si>
  <si>
    <t>Dezember</t>
  </si>
  <si>
    <t>Betrag</t>
  </si>
  <si>
    <t>Teil dieses Mittelabrufes</t>
  </si>
  <si>
    <t>Bereits abgerufen</t>
  </si>
  <si>
    <t>Abruf mit diesem Mttelabruf</t>
  </si>
  <si>
    <t>Monat</t>
  </si>
  <si>
    <t>Einzelabruf gemäß Tabelle</t>
  </si>
  <si>
    <t>Sach- und Verwaltungskosten als Pauschale 
(in Prozent der Personalkosten)</t>
  </si>
  <si>
    <t>Beantragte Personalkosten lt. Liste (inkl. Sozialabgaben)</t>
  </si>
  <si>
    <t>die Angaben in diesem Verwendungsnachweis richtig und vollständig sind.</t>
  </si>
  <si>
    <t>die Angaben mit den Büchern und Belegen übereinstimmen.</t>
  </si>
  <si>
    <t>die Honorarstaffel des TMASGFF eingehalten wurde.</t>
  </si>
  <si>
    <t>das Besserstellungsverbot eingehalten wurde.</t>
  </si>
  <si>
    <t>Personalausgaben</t>
  </si>
  <si>
    <t>Personalkosten (inkl. Sozialabgaben) lt. Liste</t>
  </si>
  <si>
    <t>Teilnehmendenstatistik</t>
  </si>
  <si>
    <t>davon 18 bis 
unter 25 Jahre</t>
  </si>
  <si>
    <t>davon 55 bis 
unter 65 Jahre</t>
  </si>
  <si>
    <t>davon 65 bis 
unter 80 Jahre</t>
  </si>
  <si>
    <t>ohne Deutsch
-kenntnisse</t>
  </si>
  <si>
    <t>davon über 
80 Jahre</t>
  </si>
  <si>
    <t>Sachbericht</t>
  </si>
  <si>
    <t>Sach- und Verwaltungsausgaben</t>
  </si>
  <si>
    <t>Personalkosten</t>
  </si>
  <si>
    <t xml:space="preserve"> - </t>
  </si>
  <si>
    <t>Sach- und Verwaltungskosten</t>
  </si>
  <si>
    <t xml:space="preserve"> -</t>
  </si>
  <si>
    <t>Pauschalen sind im Vorfeld zu beantragen.</t>
  </si>
  <si>
    <t>Es können Pauschal 7 % als Verwaltungskosten angegeben werden, wenn diese auch beantragt wurden. Ein Nachweis über die tatsächlichen Kosten muss dann nicht erfolgen.</t>
  </si>
  <si>
    <t>Es können Pauschal 8 % als Sachkostenkosten angegeben werden, wenn diese auch beantragt wurden. Ein Nachweis über die tatsächlichen Kosten muss dann nicht erfolgen.</t>
  </si>
  <si>
    <t>Sach- und Verwaltungskosten kosten können entweder über eine Pauschale oder über die Abrechnung der tatsächlich angefallenen Kosten abgerechnet werden. Die Verwendung einer Pauschale und das zusätzliche Abrechnen von Kosten ist nicht möglich.</t>
  </si>
  <si>
    <t>Ausfüllhinweise:</t>
  </si>
  <si>
    <t>Bei einige Zellen sind Formeln hintelegt. Sinn ist, dass Daten die schon erfasst wurden, automatisch übertragen werden. Sollten Sie z.B. den Antrag nicht ausgefüllt haben, können die Formeln einfach überschrieben werden.</t>
  </si>
  <si>
    <t>Felder die Grün hinterlegt sind, sollen ausgefüllt werden</t>
  </si>
  <si>
    <t>Es sind nur Fachkräfte, deren Personalausgaben gefördert werden, in diese Übersicht aufzunehmen. Honrarkräfte und ehrenamtlich Tätige sind hier nicht einzutragen.</t>
  </si>
  <si>
    <t>ohne Deutschkenntnisse</t>
  </si>
  <si>
    <t>Projektförderung - nicht ausgeschöpfte Landesmittel</t>
  </si>
  <si>
    <t>Bestandseinrichtung - Mittelanmeldung</t>
  </si>
  <si>
    <t>Bestandseinrichtung - Neuantrag, Änderungen</t>
  </si>
  <si>
    <t>Ja, uneingeschränkt</t>
  </si>
  <si>
    <t>Ja, eingeschränkt</t>
  </si>
  <si>
    <t>Dezernat III - Stabstelle Sozialplanung (LSZ)</t>
  </si>
  <si>
    <t>Sachberichte oder Projektanträge können auch in Word eingereicht werden, dabei sollten aber die vorgegebenen Kategorien vorkommen. Bitte beachten sie bei beiden Kategorien, dass diese auch von Menschen gelesen werden, die ihr Projekt nicht kennen. Die Ausführungen sollten also selbsterklärend sein.</t>
  </si>
  <si>
    <t xml:space="preserve">  Förderart</t>
  </si>
  <si>
    <t xml:space="preserve">  Name des Trägers</t>
  </si>
  <si>
    <t xml:space="preserve">  ggf. Einrichtung, Fachbereich</t>
  </si>
  <si>
    <t xml:space="preserve">  PLZ Ort</t>
  </si>
  <si>
    <t xml:space="preserve">  Straße Nr.</t>
  </si>
  <si>
    <t xml:space="preserve">  Aktenzeichen</t>
  </si>
  <si>
    <t xml:space="preserve"> Vorhabensbezeichnung</t>
  </si>
  <si>
    <t>Änderungsantrag</t>
  </si>
  <si>
    <t xml:space="preserve">  Handlungsfeld</t>
  </si>
  <si>
    <t>Antrag auf Förderung</t>
  </si>
  <si>
    <t>Mittelanmeldung (Bestandsförderung)</t>
  </si>
  <si>
    <t>Landesprogramm "Solidarisches Zusammenleben der Generationen"</t>
  </si>
  <si>
    <t>Wie fand die Bedarfserhebung statt?</t>
  </si>
  <si>
    <t>Wie schätzen Sie die Wirkung des Angebots ein?</t>
  </si>
  <si>
    <t xml:space="preserve">  Projektbezeichnung:</t>
  </si>
  <si>
    <t xml:space="preserve">  Antragsart:</t>
  </si>
  <si>
    <t xml:space="preserve">  Bewilligte Mittel:</t>
  </si>
  <si>
    <t xml:space="preserve">  Förderzeitraum</t>
  </si>
  <si>
    <t>der Ausgaben- und Finanzierungsplan nach den Grundsätzen einer sparsamen und wirtschaftlichen Haushaltsführung aufgestellt wurde.</t>
  </si>
  <si>
    <t>die Honorarstaffel des TMASGFF eingehalten wird.</t>
  </si>
  <si>
    <t>das Besserstellungsverbot eingehalten wird.</t>
  </si>
  <si>
    <t>Jugend</t>
  </si>
  <si>
    <t>Erwachsene</t>
  </si>
  <si>
    <t>Senioren</t>
  </si>
  <si>
    <t>Fachkräfte</t>
  </si>
  <si>
    <t>Ja, indirekt</t>
  </si>
  <si>
    <t>Gesundheit</t>
  </si>
  <si>
    <t>1. Aktivitäten finden wie geplant statt</t>
  </si>
  <si>
    <t>2. Zielgruppen werden erreicht</t>
  </si>
  <si>
    <t>3. Zielgruppen akzeptieren Angebote</t>
  </si>
  <si>
    <t>4. Zielgruppen verändern Bewußtsein bzw. Fähigkeiten</t>
  </si>
  <si>
    <t>5. Zielgruppe ändern ihr Handeln</t>
  </si>
  <si>
    <t>6. Lebensgrundlage der Zielgruppe ändert sich</t>
  </si>
  <si>
    <t>7. Gesellschaft verändert sich</t>
  </si>
  <si>
    <t>Gesellschaftliche Teilhabe</t>
  </si>
  <si>
    <t>Armutsprävention</t>
  </si>
  <si>
    <t>Integration</t>
  </si>
  <si>
    <t>Inklusion</t>
  </si>
  <si>
    <t>Demokratie</t>
  </si>
  <si>
    <t>Bildung</t>
  </si>
  <si>
    <t>Ja direkt</t>
  </si>
  <si>
    <r>
      <rPr>
        <b/>
        <sz val="14"/>
        <color theme="1"/>
        <rFont val="Arial"/>
        <family val="2"/>
      </rPr>
      <t>Mittelabruf</t>
    </r>
    <r>
      <rPr>
        <sz val="11"/>
        <color theme="1"/>
        <rFont val="Arial"/>
        <family val="2"/>
      </rPr>
      <t xml:space="preserve">
aus dem Landesprogramm "Solidarisches Zusammenleben der Generationen"</t>
    </r>
  </si>
  <si>
    <t>1: Steuerung, Vernetzung, Nachhaltigkeit und Planung</t>
  </si>
  <si>
    <t>2: Vereinbarkeit von Familie und Beruf sowie Mobilität</t>
  </si>
  <si>
    <t>3: Bildung im familiären Umfeld</t>
  </si>
  <si>
    <t>4: Beratung, Unterstützung und Information</t>
  </si>
  <si>
    <t>5: Wohnumfeld und Lebensqualität</t>
  </si>
  <si>
    <t>6: Dialog der Generationen</t>
  </si>
  <si>
    <t xml:space="preserve">  Auf welche Bedarfe reagiert das Angebot und wie wurden diese ermittelt?</t>
  </si>
  <si>
    <r>
      <t xml:space="preserve">  Evaluation und Qualitätsmanagement
  </t>
    </r>
    <r>
      <rPr>
        <sz val="10"/>
        <rFont val="Arial"/>
        <family val="2"/>
      </rPr>
      <t>Welche Maßnahmen zur Qualitätssicherung und -messung sind geplant?</t>
    </r>
  </si>
  <si>
    <r>
      <t xml:space="preserve">  An welche Zielgruppe richtet sich ihr Angebot?
  </t>
    </r>
    <r>
      <rPr>
        <sz val="10"/>
        <rFont val="Arial"/>
        <family val="2"/>
      </rPr>
      <t>(Bitte benennen Sie ob sich ihr Angebot direkt oder indirekt an die jeweilige Zielgruppe richtet)</t>
    </r>
  </si>
  <si>
    <r>
      <t xml:space="preserve">  Beschreibung des Projektträgers/ der Einrichtung
  </t>
    </r>
    <r>
      <rPr>
        <sz val="10"/>
        <rFont val="Arial"/>
        <family val="2"/>
      </rPr>
      <t>(Bitte beschreiben Sie in wenigen Sätzen ihren Träger und die Einrichtung die das Vorhaben umsetzt)</t>
    </r>
  </si>
  <si>
    <t>Sind Sie zum Vorsteuerabzug gemäß § 15 UStG berechtigt?</t>
  </si>
  <si>
    <t xml:space="preserve">  Frühe Kindheit</t>
  </si>
  <si>
    <t xml:space="preserve">  Kindheit</t>
  </si>
  <si>
    <t>er allen betroffenen Personenim Sinne des Art. 4 DSGVO (z.B. Mitarbeiter, Ansprechpartner) die Kenntnisnahme der "Datenschutzerklärung Förderverfahren" des TLVwA ermöglicht.</t>
  </si>
  <si>
    <t>Fachbereich</t>
  </si>
  <si>
    <t>1) Angaben zum Vorhaben</t>
  </si>
  <si>
    <t>2) Angaben zum Antragsteller</t>
  </si>
  <si>
    <t>Projektbeschreibung:</t>
  </si>
  <si>
    <t xml:space="preserve">  Sind Sie zum Vorsteuerabzug gemäß § 15 UStG berechtigt?</t>
  </si>
  <si>
    <r>
      <t xml:space="preserve">  Wie beurteilen Sie die Wirkungen des Vorhabens in folgenden Kategorien?
</t>
    </r>
    <r>
      <rPr>
        <sz val="11"/>
        <rFont val="Arial"/>
        <family val="2"/>
      </rPr>
      <t xml:space="preserve">  (Bitte wählen Sie die Antwort aus dem Pull-Down Menü)</t>
    </r>
  </si>
  <si>
    <r>
      <t xml:space="preserve">  Beschreibung des Projektes
 </t>
    </r>
    <r>
      <rPr>
        <sz val="12"/>
        <rFont val="Arial"/>
        <family val="2"/>
      </rPr>
      <t xml:space="preserve"> (</t>
    </r>
    <r>
      <rPr>
        <sz val="10"/>
        <rFont val="Arial"/>
        <family val="2"/>
      </rPr>
      <t>Kurze Darstellung der Ziele, der Rahmenbedingungen, der Maßnahmeplanung und des 
   Projektablaufes sowie der ggf. vorhandenen Besonderheiten des Projektes bzw. der Zielgruppe)</t>
    </r>
  </si>
  <si>
    <t>Abgerufene Mittel</t>
  </si>
  <si>
    <t>Zuviel abgerufene Fördermittel</t>
  </si>
  <si>
    <r>
      <rPr>
        <b/>
        <sz val="14"/>
        <color theme="1"/>
        <rFont val="Arial"/>
        <family val="2"/>
      </rPr>
      <t>Verwendungsnachweis</t>
    </r>
    <r>
      <rPr>
        <sz val="11"/>
        <color theme="1"/>
        <rFont val="Arial"/>
        <family val="2"/>
      </rPr>
      <t xml:space="preserve">
aus dem Landesprogramm "Solidarisches Zusammenleben der Generationen"</t>
    </r>
  </si>
  <si>
    <t xml:space="preserve">Empfänger: </t>
  </si>
  <si>
    <t>Wartburgkreis</t>
  </si>
  <si>
    <t xml:space="preserve">Bank: </t>
  </si>
  <si>
    <t>Wartburg-Sparkasse</t>
  </si>
  <si>
    <t xml:space="preserve">IBAN: </t>
  </si>
  <si>
    <t>DE87 8405 5050 0000 0161 10</t>
  </si>
  <si>
    <t xml:space="preserve">BIC: </t>
  </si>
  <si>
    <t>HELADEF1WAK</t>
  </si>
  <si>
    <t>Verwendungszweck:</t>
  </si>
  <si>
    <t>Bereits zurückgezahlte Fördermittel</t>
  </si>
  <si>
    <t>die Ausgaben notwendig waren, die Mittel wirtschaftlich und sparsam verwendet wurden.</t>
  </si>
  <si>
    <t>das Fachkräftegebot, sofern es besteht, eingehalten bzw. eine Ausnahme beim Ministerium beantragt wurde.</t>
  </si>
  <si>
    <t>6) Abgerufene Mittel</t>
  </si>
  <si>
    <t>7) Erklärung des Antragstellers</t>
  </si>
  <si>
    <r>
      <rPr>
        <b/>
        <sz val="10"/>
        <color theme="1"/>
        <rFont val="Arial"/>
        <family val="2"/>
      </rPr>
      <t>Bitte überweisen Sie die zuviel abgerufenen Fördermittel an:</t>
    </r>
    <r>
      <rPr>
        <sz val="10"/>
        <color theme="1"/>
        <rFont val="Arial"/>
        <family val="2"/>
      </rPr>
      <t xml:space="preserve">
Bitte zeigen Sie die Rückzahlung gleichzeitig schriftlich unter Angabe des Aktenzeichens beim Wartburgkreis an.</t>
    </r>
  </si>
  <si>
    <t>davon 
unter 3 Jahre</t>
  </si>
  <si>
    <t>davon 3 bis 
unter 6 Jahre</t>
  </si>
  <si>
    <t>davon 6 bis 
unter 12 Jahre</t>
  </si>
  <si>
    <t>davon 12 bis 
unter 18 Jahre</t>
  </si>
  <si>
    <t>davon 25 bis 
unter 55 Jahre</t>
  </si>
  <si>
    <r>
      <t xml:space="preserve">  Beschreibung des Projektes:
 </t>
    </r>
    <r>
      <rPr>
        <sz val="12"/>
        <rFont val="Arial"/>
        <family val="2"/>
      </rPr>
      <t xml:space="preserve"> </t>
    </r>
    <r>
      <rPr>
        <sz val="9"/>
        <rFont val="Arial"/>
        <family val="2"/>
      </rPr>
      <t>(Kurze Darstellung der Ziele, der Rahmenbedingungen, der Maßnahmeplanung und des 
   Projektablaufes sowie der ggf. vorhandenen Besonderheiten des Projektes bzw. der Zielgruppe)</t>
    </r>
  </si>
  <si>
    <r>
      <t xml:space="preserve">  Beschreibung des Projektträgers/ der Einrichtung:
  </t>
    </r>
    <r>
      <rPr>
        <sz val="9"/>
        <rFont val="Arial"/>
        <family val="2"/>
      </rPr>
      <t>(Bitte beschreiben Sie in wenigen Sätzen ihren Träger und die Einrichtung die das Vorhaben umsetzt)</t>
    </r>
  </si>
  <si>
    <r>
      <t xml:space="preserve">  Evaluation und Qualitätsmanagement
</t>
    </r>
    <r>
      <rPr>
        <sz val="12"/>
        <rFont val="Arial"/>
        <family val="2"/>
      </rPr>
      <t>(</t>
    </r>
    <r>
      <rPr>
        <sz val="10"/>
        <rFont val="Arial"/>
        <family val="2"/>
      </rPr>
      <t>Haben Sie Maßnahmen zur Qualitätssicherung oder Evaluation ihrer Projekte bzw. Angebote durchgeführt? Welche waren das und welche Veränderungen haben sich ergeben?)</t>
    </r>
  </si>
  <si>
    <r>
      <t xml:space="preserve">Bedarfe:
</t>
    </r>
    <r>
      <rPr>
        <sz val="9"/>
        <rFont val="Arial"/>
        <family val="2"/>
      </rPr>
      <t>(Gab es Bedarfe auf die sie in diesem Jahr zum ersten Mal reagiert haben? Welche Bedarfe waren das, wie haben Sie diese festgestellt und mit welcher Maßnahme haben Sie darauf reagiert? Gab es Bedarfe, die Sie festgestellt haben, auf die Sie nicht reagiert haben? Wie haben Sie den Bedarf ermittelt, wie hoch schätzen Sie die Dringlichkeit?)</t>
    </r>
  </si>
  <si>
    <r>
      <t xml:space="preserve">  Wie beurteilen Sie die Barrierefreiheit des Vorhabens?
</t>
    </r>
    <r>
      <rPr>
        <sz val="10"/>
        <rFont val="Arial"/>
        <family val="2"/>
      </rPr>
      <t xml:space="preserve">  (Bitte wählen Sie die Antwort aus dem Pull-Down Menü)</t>
    </r>
  </si>
  <si>
    <r>
      <t xml:space="preserve">Ergebnisse, Erfolge und Auswirkungen des Projektes:
</t>
    </r>
    <r>
      <rPr>
        <sz val="9"/>
        <rFont val="Arial"/>
        <family val="2"/>
      </rPr>
      <t>(Welche Erfolge gab es? Was waren Gelingensbedigungen? Gab es Misserfolge? Was waren die Stolpersteine bzw. Gründe des Misserfolges? Wie könnte ein Misserfolg zukünftig verhindert werden?)</t>
    </r>
  </si>
  <si>
    <r>
      <t xml:space="preserve">Abweichungen vom Projektplan:
</t>
    </r>
    <r>
      <rPr>
        <sz val="10"/>
        <rFont val="Arial"/>
        <family val="2"/>
      </rPr>
      <t>(Darstellung der Abweichungen bei den Einnahmen und Ausgaben gegenüber dem Ausgaben- und Finanzierungsplans sowie bei der inhaltlichen Umsetzung des Projektes)</t>
    </r>
  </si>
  <si>
    <t>die Mittel wirtschaftlich und sparsam verwendet wurden.</t>
  </si>
  <si>
    <t>unter Berücksichtigung der gewährten Förderung, die Gesamtfinanzierung der Maßnahme gesichert ist.</t>
  </si>
  <si>
    <t>allen betroffenen Personen im Sinne des Art. 4 DSGVO (z.B. Mitarbeiter, Ansprechpartner) die Kenntnisnahme der "Datenschutzerklärung Förderverfahren" des TLVwA ermöglicht wurde.</t>
  </si>
  <si>
    <r>
      <t xml:space="preserve">davon </t>
    </r>
    <r>
      <rPr>
        <b/>
        <sz val="10"/>
        <color theme="1"/>
        <rFont val="Calibri"/>
        <family val="2"/>
        <scheme val="minor"/>
      </rPr>
      <t>Fachkräfte</t>
    </r>
    <r>
      <rPr>
        <sz val="8"/>
        <color theme="1"/>
        <rFont val="Calibri"/>
        <family val="2"/>
        <scheme val="minor"/>
      </rPr>
      <t xml:space="preserve">
</t>
    </r>
    <r>
      <rPr>
        <sz val="8"/>
        <color rgb="FFFF3300"/>
        <rFont val="Calibri"/>
        <family val="2"/>
        <scheme val="minor"/>
      </rPr>
      <t xml:space="preserve">(Bitte </t>
    </r>
    <r>
      <rPr>
        <b/>
        <u/>
        <sz val="8"/>
        <color rgb="FFFF3300"/>
        <rFont val="Calibri"/>
        <family val="2"/>
        <scheme val="minor"/>
      </rPr>
      <t>nicht</t>
    </r>
    <r>
      <rPr>
        <sz val="8"/>
        <color rgb="FFFF3300"/>
        <rFont val="Calibri"/>
        <family val="2"/>
        <scheme val="minor"/>
      </rPr>
      <t xml:space="preserve"> beim Alter mitzählen)</t>
    </r>
  </si>
  <si>
    <t>Aktenzeichen</t>
  </si>
  <si>
    <t>Projektbezeichnung</t>
  </si>
  <si>
    <t>Firmenname</t>
  </si>
  <si>
    <t>Straße + Nr</t>
  </si>
  <si>
    <t>PLZ + Ort</t>
  </si>
  <si>
    <t>#</t>
  </si>
  <si>
    <t>Antrag: in Worten</t>
  </si>
  <si>
    <t>Bestandsförderung (langfristige Förderung)</t>
  </si>
  <si>
    <t>Projektförderung (zeitlich befristete Förderung)</t>
  </si>
  <si>
    <t>Die Angebote der geförderten Einrichtung sind unter www.wartburgkreis.info einzutragen.</t>
  </si>
  <si>
    <t>0. Keine Wirkung</t>
  </si>
  <si>
    <t>Handlungsfeld</t>
  </si>
  <si>
    <t>Frühe Kindheit</t>
  </si>
  <si>
    <t>Kindheit</t>
  </si>
  <si>
    <t>Antrag: Beschreibung Projekt</t>
  </si>
  <si>
    <t>Antrag: Beschreibung Einrichtung</t>
  </si>
  <si>
    <t>Antrag: Bedarfe</t>
  </si>
  <si>
    <t>Antrag: QM</t>
  </si>
  <si>
    <t>Antrag: Wirkung - Gesundheit</t>
  </si>
  <si>
    <t>Antrag: Wirkung - Gesellschaftliche Teilhabe</t>
  </si>
  <si>
    <t>Antrag: Wirkung - Armutsprävention</t>
  </si>
  <si>
    <t>Antrag: Wirkung - Integration</t>
  </si>
  <si>
    <t>Antrag: Wirkung - Inklusion</t>
  </si>
  <si>
    <t>Antrag: Wirkung - Demokratie</t>
  </si>
  <si>
    <t>Antrag: Wirkung - Bildung</t>
  </si>
  <si>
    <t>Antrag: Inklusion - Gehbehinderung</t>
  </si>
  <si>
    <t>Antrag: Inklusion - Blind</t>
  </si>
  <si>
    <t>Antrag: Inklusion - Taub</t>
  </si>
  <si>
    <t>Antrag: Inklusion - Migrant</t>
  </si>
  <si>
    <t>Antrag: Inklusion Erläuterung</t>
  </si>
  <si>
    <t>VN: Personalkosten</t>
  </si>
  <si>
    <t>VN: Sachkosten</t>
  </si>
  <si>
    <t>VN: Pauschale %</t>
  </si>
  <si>
    <t>VN: Sachkosten Pauschale</t>
  </si>
  <si>
    <t>VN: Gesamtausgaben</t>
  </si>
  <si>
    <t>VN: Eigenmittel</t>
  </si>
  <si>
    <t>VN: Einnahmen Dritte</t>
  </si>
  <si>
    <t>VN: Kreisangehörige</t>
  </si>
  <si>
    <t>VN: wartburgkreis</t>
  </si>
  <si>
    <t>VN: Gesamtfinanzierung</t>
  </si>
  <si>
    <t>VN: Anmerkuengen Mittel Dritte</t>
  </si>
  <si>
    <t>VN: Anmerkungen Mittel Kreisangehörige Kommunen</t>
  </si>
  <si>
    <t>VN: Abgerufene Mittel</t>
  </si>
  <si>
    <t>VN: Zurückbezahle Mittel</t>
  </si>
  <si>
    <t>VN: Zuviel abgerufene Fördermittel</t>
  </si>
  <si>
    <t>VN: Beschreibung Projekt</t>
  </si>
  <si>
    <t>VN: Bedarfe</t>
  </si>
  <si>
    <t>VN Abweichung Projektplan</t>
  </si>
  <si>
    <t>VN: QM</t>
  </si>
  <si>
    <t>VN: Ergebnisse</t>
  </si>
  <si>
    <t>VN: Erläuterung wartburgkreis.info</t>
  </si>
  <si>
    <t>VN: Datum</t>
  </si>
  <si>
    <t>Es fand keine Bedarfserhebung statt</t>
  </si>
  <si>
    <t>Bestehendes Angebot</t>
  </si>
  <si>
    <t>Anzahl der Veranstaltungen</t>
  </si>
  <si>
    <t>Anfragen der Zielgruppe</t>
  </si>
  <si>
    <t>Statistische Erhebung</t>
  </si>
  <si>
    <t>Finanzierung der Gesamtausgaben</t>
  </si>
  <si>
    <t>Mittel lt. Bescheid</t>
  </si>
  <si>
    <t>Prüfbescheid</t>
  </si>
  <si>
    <t>Entscheidung</t>
  </si>
  <si>
    <t>Begründung Ausgaben 1</t>
  </si>
  <si>
    <t>Begründung Ausgaben 2</t>
  </si>
  <si>
    <t>Begründung Finanzierung 1</t>
  </si>
  <si>
    <t>Begründung Finanzierung 2</t>
  </si>
  <si>
    <t>Begründung Ausgaben</t>
  </si>
  <si>
    <t>Begründung Ausgaben 3</t>
  </si>
  <si>
    <t>Begründung Finanzierung 3</t>
  </si>
  <si>
    <t>Entscheidung 1</t>
  </si>
  <si>
    <t>Entscheidung 2</t>
  </si>
  <si>
    <t>Entscheidung 3</t>
  </si>
  <si>
    <t xml:space="preserve">PB: Personalkosten </t>
  </si>
  <si>
    <t>PB: Sachkosten und Honorarkosten</t>
  </si>
  <si>
    <t>PB: Gesamtausgaben</t>
  </si>
  <si>
    <t>PB: Begründung Ausgaben 1</t>
  </si>
  <si>
    <t>PB: Begründung Ausgaben 2</t>
  </si>
  <si>
    <t>PB: Begründung Ausgaben 3</t>
  </si>
  <si>
    <t>PB: Eigenmittel des Antragstellers</t>
  </si>
  <si>
    <t>PB: Einnahmen durch Dritte</t>
  </si>
  <si>
    <t>PB: Mittel von kreisangehörigen Kommunen</t>
  </si>
  <si>
    <t>PB: Mittel des Wartburgkreises</t>
  </si>
  <si>
    <t>PB: Gesamtfinanzierung</t>
  </si>
  <si>
    <t>PB: Begründung Finanzierung 1</t>
  </si>
  <si>
    <t>PB: Begründung Finanzierung 2</t>
  </si>
  <si>
    <t>PB: Begründung Finanzierung 3</t>
  </si>
  <si>
    <t>PB: Rückforderungsbetrag</t>
  </si>
  <si>
    <t>PB: Entscheidung 1</t>
  </si>
  <si>
    <t>PB: Entscheidung 2</t>
  </si>
  <si>
    <t>PB: Entscheidung 3</t>
  </si>
  <si>
    <t>PB: Datum Prüfbescheid</t>
  </si>
  <si>
    <t>PB: Bescheidtyp</t>
  </si>
  <si>
    <t>PB: Reduzierung förderfähige Ausgaben</t>
  </si>
  <si>
    <t>PB: Reduzierung Mittel Wartburgkreis</t>
  </si>
  <si>
    <t xml:space="preserve">Name, Vorname: </t>
  </si>
  <si>
    <t xml:space="preserve">Geburtstag: </t>
  </si>
  <si>
    <t xml:space="preserve">Eintrittsdatum: </t>
  </si>
  <si>
    <t xml:space="preserve">Qualifikation/ Bildungsabschluss: </t>
  </si>
  <si>
    <t xml:space="preserve">Vergütungstabelle: </t>
  </si>
  <si>
    <t xml:space="preserve">Entgeltgruppe/ Stufe: </t>
  </si>
  <si>
    <t>Änderung ab:</t>
  </si>
  <si>
    <t>in:</t>
  </si>
  <si>
    <t>Jan</t>
  </si>
  <si>
    <t>Feb</t>
  </si>
  <si>
    <t>Mrz</t>
  </si>
  <si>
    <t>Apr</t>
  </si>
  <si>
    <t>Jun</t>
  </si>
  <si>
    <t>Jul</t>
  </si>
  <si>
    <t>Aug</t>
  </si>
  <si>
    <t>Sep</t>
  </si>
  <si>
    <t>Okt</t>
  </si>
  <si>
    <t>Nov</t>
  </si>
  <si>
    <t>Dez</t>
  </si>
  <si>
    <t>Leistungs-entgelt</t>
  </si>
  <si>
    <t>Jahressonder-zahlung</t>
  </si>
  <si>
    <t>sonstige Sonder-zahlung</t>
  </si>
  <si>
    <t>BGW</t>
  </si>
  <si>
    <t>Summe</t>
  </si>
  <si>
    <t xml:space="preserve">Beschäftigungsumfang 
im Projekt in VbE: </t>
  </si>
  <si>
    <t xml:space="preserve">Regelentgelt: </t>
  </si>
  <si>
    <t>Zulage [Art]</t>
  </si>
  <si>
    <t xml:space="preserve">KV AG-Anteil: </t>
  </si>
  <si>
    <t xml:space="preserve">RV AG-Anteil: </t>
  </si>
  <si>
    <t xml:space="preserve">AV AG-Anteil: </t>
  </si>
  <si>
    <t xml:space="preserve">PV AG-Anteil: </t>
  </si>
  <si>
    <t xml:space="preserve">SV AG-Anteil gesamt: </t>
  </si>
  <si>
    <t xml:space="preserve">InsGU: </t>
  </si>
  <si>
    <t xml:space="preserve">U2: </t>
  </si>
  <si>
    <t xml:space="preserve">Zusatzversorgung: </t>
  </si>
  <si>
    <t xml:space="preserve">Vermögenswirksame Leistung: </t>
  </si>
  <si>
    <t xml:space="preserve">Arbeitsentgelt (AN-Brutto) 
je Monat: </t>
  </si>
  <si>
    <t xml:space="preserve">Personalkosten gesamt: </t>
  </si>
  <si>
    <t xml:space="preserve">Befristung: </t>
  </si>
  <si>
    <t xml:space="preserve">Finanzierungsart: </t>
  </si>
  <si>
    <t>[1] Antrag: Bescheidtyp</t>
  </si>
  <si>
    <t>[1] Antrag: Bewilligungszeitraum von</t>
  </si>
  <si>
    <t>[1] Antrag: Bewilligungszeitraum bis</t>
  </si>
  <si>
    <t>[1] Antrag: Eingangsdatum</t>
  </si>
  <si>
    <t>[1] Antrag: Bescheiddatum</t>
  </si>
  <si>
    <t>[1] Antrag: Personalkosten</t>
  </si>
  <si>
    <t>[1] Antrag: Sachkosten</t>
  </si>
  <si>
    <t>[1] Antrag: Sachkosten in %</t>
  </si>
  <si>
    <t>[1] Antrag: Sachkostenpauschale</t>
  </si>
  <si>
    <t>[1] Antrag: Gesamtausgaben</t>
  </si>
  <si>
    <t>[1] Antrag: Eigenmittel des Antragstellers</t>
  </si>
  <si>
    <t>[1] Antrag: Einnahmen durch Dritte (z.B. Spenden)</t>
  </si>
  <si>
    <t>[1] Antrag: Mittel von kreisangehörigen Städten und Gemeinden</t>
  </si>
  <si>
    <t>[1] Antrag: Mittel des Wartburgkreises</t>
  </si>
  <si>
    <t>[1] Antrag: Gesamtfinanzierung</t>
  </si>
  <si>
    <t>PB: Sachkostenpauschale in %</t>
  </si>
  <si>
    <t>PB: Sachkostenpauschale in Eur</t>
  </si>
  <si>
    <t>Zurückgezahlte Mittel</t>
  </si>
  <si>
    <t>VN: Besonderheiten</t>
  </si>
  <si>
    <t>VN: Anmerkung Person</t>
  </si>
  <si>
    <t>VN: Anmerkung Kontakt</t>
  </si>
  <si>
    <t>VN: Anmerkung 1</t>
  </si>
  <si>
    <t>VN: Anmerkung 2</t>
  </si>
  <si>
    <t>VN: Anmerkung 3</t>
  </si>
  <si>
    <t>VN: Anmerkung 4</t>
  </si>
  <si>
    <t>VN: Anmerkung 5</t>
  </si>
  <si>
    <t xml:space="preserve">Aktenzeichen: </t>
  </si>
  <si>
    <t>Dateinamen</t>
  </si>
  <si>
    <t xml:space="preserve">Träger: </t>
  </si>
  <si>
    <t xml:space="preserve">Antrag: </t>
  </si>
  <si>
    <t xml:space="preserve">Fachbereich: </t>
  </si>
  <si>
    <t xml:space="preserve">Änderungsantrag: </t>
  </si>
  <si>
    <t xml:space="preserve">Projekttitel: </t>
  </si>
  <si>
    <t xml:space="preserve">Zuwendungsbescheid: </t>
  </si>
  <si>
    <t xml:space="preserve">Str.: </t>
  </si>
  <si>
    <t xml:space="preserve">Verwendungsnachweis: </t>
  </si>
  <si>
    <t xml:space="preserve">PLZ Ort: </t>
  </si>
  <si>
    <t xml:space="preserve">Prüfbescheid: </t>
  </si>
  <si>
    <t xml:space="preserve">Vorgang: </t>
  </si>
  <si>
    <t>Antrag</t>
  </si>
  <si>
    <t>Verwendungsnachweis</t>
  </si>
  <si>
    <t>Vollbetragsfinanzierung</t>
  </si>
  <si>
    <t>Anteilsfinanzierung</t>
  </si>
  <si>
    <t>Festbetragsfinanzierung</t>
  </si>
  <si>
    <t xml:space="preserve">Bescheidtyp (Antrag): </t>
  </si>
  <si>
    <t>Zuwendungsbescheid</t>
  </si>
  <si>
    <t>Änderungsbescheid</t>
  </si>
  <si>
    <t xml:space="preserve">Bescheidtyp (VWN): </t>
  </si>
  <si>
    <t xml:space="preserve">Bewilligungszeitraum: </t>
  </si>
  <si>
    <t xml:space="preserve">Person: </t>
  </si>
  <si>
    <t xml:space="preserve">Kontakt: </t>
  </si>
  <si>
    <t xml:space="preserve">Datum Antrag: </t>
  </si>
  <si>
    <t xml:space="preserve">Datum Änderungsantrag: </t>
  </si>
  <si>
    <t xml:space="preserve">Datum Zuwendungsbescheid: </t>
  </si>
  <si>
    <t xml:space="preserve">Datum Verwendungsnachweis: </t>
  </si>
  <si>
    <t xml:space="preserve">Datum Prüfbescheid: </t>
  </si>
  <si>
    <t xml:space="preserve">Auflagen: </t>
  </si>
  <si>
    <t>Bewilligte Mittel</t>
  </si>
  <si>
    <t>VWN</t>
  </si>
  <si>
    <t>Differenz</t>
  </si>
  <si>
    <t xml:space="preserve">Personalkosten: </t>
  </si>
  <si>
    <t xml:space="preserve">Sachkosten und Honorarkosten: </t>
  </si>
  <si>
    <t xml:space="preserve">Sachkostenpauschale in %: </t>
  </si>
  <si>
    <t xml:space="preserve">Sachkostenpauschale in Euro: </t>
  </si>
  <si>
    <t xml:space="preserve">Gesamtausgaben: </t>
  </si>
  <si>
    <t xml:space="preserve">Eigenmittel des Antragstellers: </t>
  </si>
  <si>
    <t xml:space="preserve">Einnahmen durch Dritte: </t>
  </si>
  <si>
    <t xml:space="preserve">Mittel von kreisangehörigen Kommunen: </t>
  </si>
  <si>
    <t xml:space="preserve">Mittel des Wartburgkreises: </t>
  </si>
  <si>
    <t xml:space="preserve">Gesamtfinanzierung: </t>
  </si>
  <si>
    <t xml:space="preserve">Im Ergebnis der Prüfung neu festgesetzte Zuwendung: </t>
  </si>
  <si>
    <t xml:space="preserve">Abgerufene Mittel: </t>
  </si>
  <si>
    <t xml:space="preserve">Bereits zurückgezahlte Fördermittel: </t>
  </si>
  <si>
    <t xml:space="preserve">Rückforderungsbetrag: </t>
  </si>
  <si>
    <t>01.06.2022</t>
  </si>
  <si>
    <t>x</t>
  </si>
  <si>
    <r>
      <t xml:space="preserve">Erläuterung Thüringer FamilienApp:
</t>
    </r>
    <r>
      <rPr>
        <sz val="9"/>
        <rFont val="Arial"/>
        <family val="2"/>
      </rPr>
      <t>Bitte erläutern Sie, warum die Angebote trotz Bescheidauflage und Festlegung in der Richtlinie nicht veröffentlicht wurden.</t>
    </r>
  </si>
  <si>
    <t>die Angebote in der Thüringer FamilienApp veröffentlicht wurden.</t>
  </si>
  <si>
    <t>er die Angebote in der Thüringer FamilienApp veröffentlicht.</t>
  </si>
  <si>
    <t>02.05.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</si>
</sst>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44" formatCode="_-* #,##0.00\ &quot;€&quot;_-;\-* #,##0.00\ &quot;€&quot;_-;_-* &quot;-&quot;??\ &quot;€&quot;_-;_-@_-"/>
    <numFmt numFmtId="43" formatCode="_-* #,##0.00_-;\-* #,##0.00_-;_-* &quot;-&quot;??_-;_-@_-"/>
    <numFmt numFmtId="164" formatCode="#,##0.00_ ;\-#,##0.00\ "/>
    <numFmt numFmtId="165" formatCode="#,##0.0_ ;\-#,##0.0\ "/>
    <numFmt numFmtId="166" formatCode="_-* #,##0_-;\-* #,##0_-;_-* &quot;-&quot;??_-;_-@_-"/>
    <numFmt numFmtId="167" formatCode="#,##0.000_ ;\-#,##0.000\ "/>
    <numFmt numFmtId="168" formatCode="0.0%"/>
    <numFmt numFmtId="169"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name val="Calibri Light"/>
      <family val="2"/>
      <scheme val="major"/>
    </font>
    <font>
      <sz val="8"/>
      <color theme="1"/>
      <name val="Calibri"/>
      <family val="2"/>
      <scheme val="minor"/>
    </font>
    <font>
      <sz val="10"/>
      <name val="Arial"/>
      <family val="2"/>
    </font>
    <font>
      <b/>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7"/>
      <color theme="1"/>
      <name val="Calibri Light"/>
      <family val="2"/>
      <scheme val="major"/>
    </font>
    <font>
      <sz val="10"/>
      <color theme="1"/>
      <name val="Wingdings"/>
      <charset val="2"/>
    </font>
    <font>
      <sz val="11"/>
      <color rgb="FF000000"/>
      <name val="Calibri"/>
      <family val="2"/>
      <scheme val="minor"/>
    </font>
    <font>
      <sz val="11"/>
      <color theme="0"/>
      <name val="Calibri"/>
      <family val="2"/>
      <scheme val="minor"/>
    </font>
    <font>
      <sz val="11"/>
      <name val="Calibri"/>
      <family val="2"/>
      <scheme val="minor"/>
    </font>
    <font>
      <b/>
      <u/>
      <sz val="8"/>
      <name val="Calibri"/>
      <family val="2"/>
      <scheme val="minor"/>
    </font>
    <font>
      <b/>
      <u/>
      <sz val="11"/>
      <color theme="1"/>
      <name val="Calibri"/>
      <family val="2"/>
      <scheme val="minor"/>
    </font>
    <font>
      <sz val="8"/>
      <name val="Arial"/>
      <family val="2"/>
    </font>
    <font>
      <sz val="11"/>
      <color theme="1"/>
      <name val="Arial"/>
      <family val="2"/>
    </font>
    <font>
      <sz val="12"/>
      <color theme="1"/>
      <name val="Arial"/>
      <family val="2"/>
    </font>
    <font>
      <sz val="8"/>
      <color theme="1"/>
      <name val="Arial"/>
      <family val="2"/>
    </font>
    <font>
      <sz val="8"/>
      <color theme="0" tint="-0.499984740745262"/>
      <name val="Arial"/>
      <family val="2"/>
    </font>
    <font>
      <sz val="11"/>
      <color theme="0"/>
      <name val="Arial"/>
      <family val="2"/>
    </font>
    <font>
      <sz val="11"/>
      <name val="Arial"/>
      <family val="2"/>
    </font>
    <font>
      <b/>
      <sz val="14"/>
      <color theme="1"/>
      <name val="Arial"/>
      <family val="2"/>
    </font>
    <font>
      <b/>
      <sz val="11"/>
      <color theme="1"/>
      <name val="Arial"/>
      <family val="2"/>
    </font>
    <font>
      <sz val="11"/>
      <color rgb="FFFF0000"/>
      <name val="Arial"/>
      <family val="2"/>
    </font>
    <font>
      <b/>
      <sz val="16"/>
      <color theme="1"/>
      <name val="Arial"/>
      <family val="2"/>
    </font>
    <font>
      <sz val="11"/>
      <color theme="9" tint="0.79998168889431442"/>
      <name val="Arial"/>
      <family val="2"/>
    </font>
    <font>
      <sz val="11"/>
      <color theme="1"/>
      <name val="Wingdings"/>
      <charset val="2"/>
    </font>
    <font>
      <b/>
      <sz val="12"/>
      <name val="Arial"/>
      <family val="2"/>
    </font>
    <font>
      <sz val="10"/>
      <color theme="0"/>
      <name val="Arial"/>
      <family val="2"/>
    </font>
    <font>
      <sz val="12"/>
      <name val="Arial"/>
      <family val="2"/>
    </font>
    <font>
      <sz val="10"/>
      <color theme="1"/>
      <name val="Arial"/>
      <family val="2"/>
    </font>
    <font>
      <sz val="11"/>
      <color rgb="FFFF3300"/>
      <name val="Arial"/>
      <family val="2"/>
    </font>
    <font>
      <b/>
      <sz val="10"/>
      <color rgb="FFFF0000"/>
      <name val="Arial"/>
      <family val="2"/>
    </font>
    <font>
      <b/>
      <sz val="11"/>
      <color rgb="FFFF0000"/>
      <name val="Arial"/>
      <family val="2"/>
    </font>
    <font>
      <b/>
      <sz val="10"/>
      <color theme="1"/>
      <name val="Arial"/>
      <family val="2"/>
    </font>
    <font>
      <b/>
      <sz val="11"/>
      <color theme="1" tint="0.499984740745262"/>
      <name val="Arial"/>
      <family val="2"/>
    </font>
    <font>
      <b/>
      <sz val="10"/>
      <color theme="1" tint="0.499984740745262"/>
      <name val="Arial"/>
      <family val="2"/>
    </font>
    <font>
      <sz val="12"/>
      <color rgb="FFFF0000"/>
      <name val="Arial"/>
      <family val="2"/>
    </font>
    <font>
      <sz val="9"/>
      <name val="Arial"/>
      <family val="2"/>
    </font>
    <font>
      <sz val="8"/>
      <color rgb="FFFF3300"/>
      <name val="Calibri"/>
      <family val="2"/>
      <scheme val="minor"/>
    </font>
    <font>
      <b/>
      <u/>
      <sz val="8"/>
      <color rgb="FFFF3300"/>
      <name val="Calibri"/>
      <family val="2"/>
      <scheme val="minor"/>
    </font>
    <font>
      <sz val="10"/>
      <color rgb="FFFF0000"/>
      <name val="Arial"/>
      <family val="2"/>
    </font>
    <font>
      <sz val="11"/>
      <color rgb="FFC00000"/>
      <name val="Arial"/>
      <family val="2"/>
    </font>
    <font>
      <b/>
      <sz val="12"/>
      <color rgb="FFC00000"/>
      <name val="Arial"/>
      <family val="2"/>
    </font>
    <font>
      <b/>
      <sz val="11"/>
      <color rgb="FF000000"/>
      <name val="Arial"/>
      <family val="2"/>
    </font>
    <font>
      <sz val="9"/>
      <color rgb="FF000000"/>
      <name val="Arial"/>
      <family val="2"/>
    </font>
    <font>
      <sz val="9"/>
      <color rgb="FF808080"/>
      <name val="Arial"/>
      <family val="2"/>
    </font>
    <font>
      <sz val="11"/>
      <color rgb="FF000000"/>
      <name val="Arial"/>
      <family val="2"/>
    </font>
    <font>
      <sz val="7"/>
      <color theme="1"/>
      <name val="Arial"/>
      <family val="2"/>
    </font>
    <font>
      <sz val="10"/>
      <color rgb="FF000000"/>
      <name val="Arial"/>
      <family val="2"/>
    </font>
    <font>
      <b/>
      <sz val="8"/>
      <name val="Arial"/>
      <family val="2"/>
    </font>
    <font>
      <sz val="10"/>
      <color theme="0" tint="-0.34998626667073579"/>
      <name val="Arial"/>
      <family val="2"/>
    </font>
    <font>
      <b/>
      <sz val="10"/>
      <color rgb="FF0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BFBFBF"/>
        <bgColor rgb="FF000000"/>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7"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double">
        <color indexed="64"/>
      </bottom>
      <diagonal/>
    </border>
    <border>
      <left/>
      <right/>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auto="1"/>
      </right>
      <top style="hair">
        <color auto="1"/>
      </top>
      <bottom style="double">
        <color indexed="64"/>
      </bottom>
      <diagonal/>
    </border>
    <border>
      <left/>
      <right/>
      <top style="hair">
        <color auto="1"/>
      </top>
      <bottom style="double">
        <color indexed="64"/>
      </bottom>
      <diagonal/>
    </border>
    <border>
      <left style="hair">
        <color auto="1"/>
      </left>
      <right/>
      <top style="hair">
        <color auto="1"/>
      </top>
      <bottom style="double">
        <color indexed="64"/>
      </bottom>
      <diagonal/>
    </border>
    <border>
      <left/>
      <right/>
      <top style="double">
        <color indexed="64"/>
      </top>
      <bottom/>
      <diagonal/>
    </border>
    <border>
      <left/>
      <right/>
      <top style="hair">
        <color indexed="64"/>
      </top>
      <bottom style="thin">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right/>
      <top style="thin">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style="thin">
        <color indexed="64"/>
      </top>
      <bottom style="hair">
        <color auto="1"/>
      </bottom>
      <diagonal/>
    </border>
    <border>
      <left style="hair">
        <color indexed="64"/>
      </left>
      <right/>
      <top style="thin">
        <color indexed="64"/>
      </top>
      <bottom/>
      <diagonal/>
    </border>
    <border>
      <left/>
      <right style="hair">
        <color auto="1"/>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diagonalUp="1" diagonalDown="1">
      <left style="hair">
        <color indexed="64"/>
      </left>
      <right style="hair">
        <color indexed="64"/>
      </right>
      <top style="hair">
        <color indexed="64"/>
      </top>
      <bottom style="hair">
        <color indexed="64"/>
      </bottom>
      <diagonal style="thin">
        <color indexed="64"/>
      </diagonal>
    </border>
  </borders>
  <cellStyleXfs count="6">
    <xf numFmtId="0" fontId="0" fillId="0" borderId="0"/>
    <xf numFmtId="44" fontId="1" fillId="0" borderId="0" applyFont="0" applyFill="0" applyBorder="0" applyAlignment="0" applyProtection="0"/>
    <xf numFmtId="0" fontId="6"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805">
    <xf numFmtId="0" fontId="0" fillId="0" borderId="0" xfId="0"/>
    <xf numFmtId="0" fontId="0" fillId="0" borderId="0" xfId="0" applyBorder="1"/>
    <xf numFmtId="44" fontId="0" fillId="0" borderId="0" xfId="1" applyFont="1" applyFill="1" applyBorder="1" applyAlignment="1">
      <alignment vertical="center"/>
    </xf>
    <xf numFmtId="0" fontId="0" fillId="0" borderId="0" xfId="0" applyBorder="1" applyAlignment="1">
      <alignment vertical="center"/>
    </xf>
    <xf numFmtId="14" fontId="0" fillId="0" borderId="0" xfId="1" applyNumberFormat="1" applyFont="1" applyFill="1" applyBorder="1" applyAlignment="1">
      <alignment vertical="center"/>
    </xf>
    <xf numFmtId="0" fontId="2" fillId="0" borderId="0" xfId="0" applyFont="1"/>
    <xf numFmtId="49" fontId="7" fillId="3" borderId="16" xfId="2" applyNumberFormat="1" applyFont="1" applyFill="1" applyBorder="1" applyAlignment="1" applyProtection="1">
      <alignment horizontal="center" vertical="center" wrapText="1"/>
      <protection hidden="1"/>
    </xf>
    <xf numFmtId="49" fontId="7" fillId="3" borderId="17" xfId="2"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20" xfId="0" applyBorder="1"/>
    <xf numFmtId="0" fontId="0" fillId="0" borderId="0" xfId="0" applyBorder="1" applyAlignment="1">
      <alignment horizontal="center" textRotation="90"/>
    </xf>
    <xf numFmtId="0" fontId="0" fillId="0" borderId="19" xfId="0" applyBorder="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0" xfId="0" applyBorder="1" applyAlignment="1">
      <alignment wrapText="1"/>
    </xf>
    <xf numFmtId="0" fontId="11" fillId="0" borderId="0" xfId="0" applyFont="1" applyBorder="1" applyAlignment="1">
      <alignment horizontal="center" vertical="center" wrapText="1"/>
    </xf>
    <xf numFmtId="0" fontId="0" fillId="0" borderId="0" xfId="0" applyBorder="1" applyAlignment="1">
      <alignment horizontal="left"/>
    </xf>
    <xf numFmtId="0" fontId="5" fillId="3" borderId="24" xfId="0" applyFont="1" applyFill="1" applyBorder="1" applyAlignment="1">
      <alignment horizontal="center" textRotation="90" wrapText="1"/>
    </xf>
    <xf numFmtId="0" fontId="5" fillId="3" borderId="23" xfId="0" applyFont="1" applyFill="1" applyBorder="1" applyAlignment="1">
      <alignment horizontal="center" textRotation="90" wrapText="1"/>
    </xf>
    <xf numFmtId="0" fontId="10" fillId="3" borderId="23" xfId="0" applyFont="1" applyFill="1" applyBorder="1" applyAlignment="1">
      <alignment horizontal="center" textRotation="90" wrapText="1"/>
    </xf>
    <xf numFmtId="0" fontId="5" fillId="3" borderId="29" xfId="0" applyFont="1" applyFill="1" applyBorder="1" applyAlignment="1">
      <alignment horizontal="center" textRotation="90" wrapText="1"/>
    </xf>
    <xf numFmtId="0" fontId="5" fillId="3" borderId="30" xfId="0" applyFont="1" applyFill="1" applyBorder="1" applyAlignment="1">
      <alignment horizontal="center" textRotation="90" wrapText="1"/>
    </xf>
    <xf numFmtId="0" fontId="0" fillId="0" borderId="20" xfId="0" applyBorder="1" applyAlignment="1">
      <alignment horizontal="left"/>
    </xf>
    <xf numFmtId="0" fontId="5" fillId="0" borderId="25"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Border="1" applyAlignment="1">
      <alignment vertical="center" wrapText="1"/>
    </xf>
    <xf numFmtId="0" fontId="5" fillId="0" borderId="27" xfId="0" applyFont="1" applyBorder="1" applyAlignment="1">
      <alignment vertical="center" wrapText="1"/>
    </xf>
    <xf numFmtId="0" fontId="9" fillId="0" borderId="25" xfId="0" applyFont="1" applyBorder="1" applyAlignment="1">
      <alignment horizontal="left"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0" xfId="0" applyBorder="1" applyAlignment="1">
      <alignment horizontal="center" vertical="center"/>
    </xf>
    <xf numFmtId="0" fontId="0" fillId="0" borderId="27" xfId="0" applyBorder="1" applyAlignment="1">
      <alignment horizontal="center" vertical="center"/>
    </xf>
    <xf numFmtId="0" fontId="5" fillId="3" borderId="33" xfId="0" applyFont="1" applyFill="1" applyBorder="1" applyAlignment="1">
      <alignment horizontal="center" textRotation="90" wrapText="1"/>
    </xf>
    <xf numFmtId="0" fontId="10" fillId="3" borderId="16" xfId="0" applyFont="1" applyFill="1" applyBorder="1" applyAlignment="1">
      <alignment horizontal="center"/>
    </xf>
    <xf numFmtId="0" fontId="10" fillId="3" borderId="26" xfId="0" applyFont="1" applyFill="1" applyBorder="1" applyAlignment="1">
      <alignment horizontal="center"/>
    </xf>
    <xf numFmtId="0" fontId="10" fillId="3" borderId="26" xfId="0" applyFont="1" applyFill="1" applyBorder="1" applyAlignment="1">
      <alignment horizontal="center" wrapText="1"/>
    </xf>
    <xf numFmtId="0" fontId="10" fillId="3" borderId="28" xfId="0" applyFont="1" applyFill="1" applyBorder="1" applyAlignment="1">
      <alignment horizontal="center" wrapText="1"/>
    </xf>
    <xf numFmtId="0" fontId="0" fillId="0" borderId="20" xfId="0" applyBorder="1" applyAlignment="1">
      <alignment horizontal="center"/>
    </xf>
    <xf numFmtId="0" fontId="9" fillId="0" borderId="0" xfId="0" applyFont="1" applyBorder="1" applyAlignment="1">
      <alignment horizontal="center"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164" fontId="0" fillId="0" borderId="0" xfId="1" applyNumberFormat="1" applyFont="1" applyFill="1" applyBorder="1" applyAlignment="1">
      <alignment vertical="center"/>
    </xf>
    <xf numFmtId="44" fontId="0" fillId="0" borderId="0" xfId="1" applyFont="1"/>
    <xf numFmtId="0" fontId="0" fillId="0" borderId="0" xfId="0" applyBorder="1" applyAlignment="1">
      <alignment horizontal="center" vertical="center"/>
    </xf>
    <xf numFmtId="0" fontId="0" fillId="0" borderId="0" xfId="0" applyBorder="1" applyAlignment="1">
      <alignment horizontal="center"/>
    </xf>
    <xf numFmtId="0" fontId="12" fillId="0" borderId="0" xfId="0" applyFont="1" applyAlignment="1">
      <alignment vertical="top"/>
    </xf>
    <xf numFmtId="0" fontId="17" fillId="0" borderId="0" xfId="0" applyFont="1"/>
    <xf numFmtId="0" fontId="0" fillId="0" borderId="0" xfId="0"/>
    <xf numFmtId="0" fontId="4" fillId="0" borderId="0" xfId="0" applyFont="1" applyAlignment="1">
      <alignment wrapText="1"/>
    </xf>
    <xf numFmtId="0" fontId="0" fillId="0" borderId="0" xfId="0" applyAlignment="1">
      <alignment horizontal="right" vertical="top"/>
    </xf>
    <xf numFmtId="0" fontId="2" fillId="0" borderId="0" xfId="0" applyFont="1" applyAlignment="1">
      <alignment horizontal="right" vertical="top"/>
    </xf>
    <xf numFmtId="0" fontId="0" fillId="0" borderId="0" xfId="0" applyFont="1" applyAlignment="1">
      <alignment horizontal="right"/>
    </xf>
    <xf numFmtId="0" fontId="15" fillId="0" borderId="0" xfId="0" applyFont="1" applyFill="1" applyBorder="1"/>
    <xf numFmtId="0" fontId="15" fillId="0" borderId="0" xfId="0" applyFont="1" applyFill="1" applyBorder="1" applyAlignment="1"/>
    <xf numFmtId="0" fontId="19" fillId="0" borderId="0" xfId="0" applyFont="1" applyBorder="1"/>
    <xf numFmtId="0" fontId="19" fillId="0" borderId="0" xfId="0" applyFont="1"/>
    <xf numFmtId="0" fontId="23" fillId="0" borderId="0" xfId="0" applyFont="1" applyFill="1" applyBorder="1"/>
    <xf numFmtId="0" fontId="23" fillId="0" borderId="0" xfId="0" applyFont="1"/>
    <xf numFmtId="0" fontId="24" fillId="0" borderId="0" xfId="0" applyFont="1"/>
    <xf numFmtId="0" fontId="19" fillId="0" borderId="0" xfId="0" applyFont="1" applyFill="1" applyBorder="1"/>
    <xf numFmtId="0" fontId="19" fillId="0" borderId="37" xfId="0" applyFont="1" applyFill="1" applyBorder="1"/>
    <xf numFmtId="0" fontId="27" fillId="0" borderId="0" xfId="0" applyFont="1"/>
    <xf numFmtId="0" fontId="27" fillId="0" borderId="0" xfId="0" applyFont="1" applyFill="1" applyBorder="1"/>
    <xf numFmtId="0" fontId="27" fillId="0" borderId="0" xfId="0" applyFont="1" applyFill="1" applyBorder="1" applyAlignment="1"/>
    <xf numFmtId="0" fontId="19" fillId="0" borderId="5" xfId="0" applyFont="1" applyFill="1" applyBorder="1" applyAlignment="1">
      <alignment vertical="center"/>
    </xf>
    <xf numFmtId="0" fontId="19" fillId="0" borderId="8" xfId="0" applyFont="1" applyFill="1" applyBorder="1" applyAlignment="1">
      <alignment vertical="center"/>
    </xf>
    <xf numFmtId="0" fontId="19" fillId="0" borderId="38" xfId="0" applyFont="1" applyFill="1" applyBorder="1" applyAlignment="1">
      <alignment vertical="center"/>
    </xf>
    <xf numFmtId="0" fontId="21" fillId="0" borderId="0" xfId="0" applyFont="1" applyBorder="1" applyAlignment="1">
      <alignment vertical="top"/>
    </xf>
    <xf numFmtId="0" fontId="20" fillId="0" borderId="0" xfId="0" applyNumberFormat="1" applyFont="1" applyFill="1" applyBorder="1" applyAlignment="1"/>
    <xf numFmtId="0" fontId="23" fillId="0" borderId="0" xfId="0" applyFont="1" applyAlignment="1">
      <alignment vertical="center"/>
    </xf>
    <xf numFmtId="0" fontId="19" fillId="2" borderId="13" xfId="0" applyFont="1" applyFill="1" applyBorder="1" applyAlignment="1">
      <alignment vertical="center" wrapText="1"/>
    </xf>
    <xf numFmtId="0" fontId="19" fillId="2" borderId="50" xfId="0" applyFont="1" applyFill="1" applyBorder="1" applyAlignment="1">
      <alignment vertical="center" wrapText="1"/>
    </xf>
    <xf numFmtId="0" fontId="19" fillId="2" borderId="14" xfId="0" applyFont="1" applyFill="1" applyBorder="1" applyAlignment="1">
      <alignment vertical="center" wrapText="1"/>
    </xf>
    <xf numFmtId="0" fontId="19" fillId="0" borderId="9" xfId="0" applyFont="1" applyBorder="1" applyAlignment="1">
      <alignment vertical="center"/>
    </xf>
    <xf numFmtId="0" fontId="19" fillId="0" borderId="0" xfId="0" applyFont="1" applyAlignment="1">
      <alignment vertical="center"/>
    </xf>
    <xf numFmtId="0" fontId="19" fillId="0" borderId="0" xfId="0" applyFont="1" applyProtection="1">
      <protection locked="0"/>
    </xf>
    <xf numFmtId="44" fontId="19" fillId="0" borderId="0" xfId="1" applyFont="1" applyFill="1" applyBorder="1" applyAlignment="1" applyProtection="1">
      <alignment horizontal="center" vertical="center"/>
      <protection locked="0"/>
    </xf>
    <xf numFmtId="0" fontId="19" fillId="0" borderId="0" xfId="0" applyFont="1" applyFill="1" applyBorder="1" applyAlignment="1">
      <alignment vertical="top" wrapText="1"/>
    </xf>
    <xf numFmtId="0" fontId="29" fillId="0" borderId="0" xfId="0" applyFont="1"/>
    <xf numFmtId="0" fontId="29" fillId="0" borderId="0" xfId="0" applyFont="1" applyFill="1" applyBorder="1"/>
    <xf numFmtId="0" fontId="29" fillId="0" borderId="0" xfId="0" applyFont="1" applyFill="1"/>
    <xf numFmtId="0" fontId="21" fillId="0" borderId="0" xfId="0" applyFont="1" applyFill="1" applyBorder="1" applyAlignment="1">
      <alignment horizontal="center" vertical="top"/>
    </xf>
    <xf numFmtId="0" fontId="19" fillId="0" borderId="37" xfId="0" applyFont="1" applyBorder="1"/>
    <xf numFmtId="0" fontId="19" fillId="0" borderId="8" xfId="0" applyFont="1" applyBorder="1"/>
    <xf numFmtId="0" fontId="19" fillId="0" borderId="9" xfId="0" applyFont="1" applyBorder="1"/>
    <xf numFmtId="0" fontId="19" fillId="0" borderId="0" xfId="0" applyFont="1" applyAlignment="1">
      <alignment vertical="top"/>
    </xf>
    <xf numFmtId="0" fontId="19" fillId="4" borderId="0" xfId="0" applyFont="1" applyFill="1" applyBorder="1" applyAlignment="1">
      <alignment vertical="top"/>
    </xf>
    <xf numFmtId="0" fontId="30" fillId="0" borderId="0" xfId="0" applyFont="1" applyAlignment="1">
      <alignment vertical="top"/>
    </xf>
    <xf numFmtId="0" fontId="19" fillId="0" borderId="0" xfId="0" applyFont="1" applyAlignment="1">
      <alignment vertical="top" wrapText="1"/>
    </xf>
    <xf numFmtId="0" fontId="19" fillId="0" borderId="38" xfId="0" applyFont="1" applyFill="1" applyBorder="1" applyAlignment="1">
      <alignment horizontal="left" vertical="top"/>
    </xf>
    <xf numFmtId="0" fontId="19" fillId="0" borderId="0" xfId="0" applyFont="1" applyAlignment="1">
      <alignment horizontal="left"/>
    </xf>
    <xf numFmtId="44" fontId="19" fillId="0" borderId="0" xfId="1" applyFont="1" applyFill="1" applyBorder="1" applyAlignment="1">
      <alignment horizontal="center" vertical="center"/>
    </xf>
    <xf numFmtId="0" fontId="19" fillId="0" borderId="0" xfId="0" applyFont="1" applyFill="1" applyBorder="1" applyAlignment="1">
      <alignment horizontal="left" vertical="center"/>
    </xf>
    <xf numFmtId="0" fontId="19" fillId="0" borderId="11" xfId="0" applyFont="1" applyBorder="1"/>
    <xf numFmtId="0" fontId="19" fillId="0" borderId="50" xfId="0" applyFont="1" applyBorder="1"/>
    <xf numFmtId="0" fontId="19" fillId="0" borderId="26" xfId="0" applyFont="1" applyBorder="1"/>
    <xf numFmtId="0" fontId="19" fillId="0" borderId="26" xfId="0" applyFont="1" applyBorder="1" applyAlignment="1">
      <alignment horizontal="left" vertical="top" wrapText="1"/>
    </xf>
    <xf numFmtId="0" fontId="19" fillId="0" borderId="26" xfId="0" applyFont="1" applyFill="1" applyBorder="1" applyAlignment="1">
      <alignment horizontal="center" vertical="center"/>
    </xf>
    <xf numFmtId="0" fontId="19" fillId="0" borderId="27" xfId="0" applyFont="1" applyBorder="1"/>
    <xf numFmtId="0" fontId="19" fillId="0" borderId="28" xfId="0" applyFont="1" applyBorder="1"/>
    <xf numFmtId="0" fontId="23" fillId="0" borderId="14" xfId="0" applyFont="1" applyFill="1" applyBorder="1" applyAlignment="1">
      <alignment vertical="top" wrapText="1"/>
    </xf>
    <xf numFmtId="0" fontId="23" fillId="0" borderId="27" xfId="0" applyFont="1" applyFill="1" applyBorder="1" applyAlignment="1">
      <alignment vertical="top" wrapText="1"/>
    </xf>
    <xf numFmtId="0" fontId="19" fillId="0" borderId="27" xfId="0" applyFont="1" applyFill="1" applyBorder="1" applyAlignment="1">
      <alignment vertical="top"/>
    </xf>
    <xf numFmtId="44" fontId="23" fillId="0" borderId="0" xfId="1" applyFont="1" applyFill="1" applyBorder="1" applyAlignment="1">
      <alignment vertical="center"/>
    </xf>
    <xf numFmtId="44" fontId="19" fillId="0" borderId="37" xfId="1" applyFont="1" applyFill="1" applyBorder="1" applyAlignment="1">
      <alignment vertical="center"/>
    </xf>
    <xf numFmtId="44" fontId="19" fillId="0" borderId="37" xfId="0" applyNumberFormat="1" applyFont="1" applyFill="1" applyBorder="1" applyAlignment="1">
      <alignment horizontal="left" vertical="top"/>
    </xf>
    <xf numFmtId="0" fontId="23" fillId="0" borderId="36" xfId="0" applyFont="1" applyFill="1" applyBorder="1"/>
    <xf numFmtId="0" fontId="19" fillId="0" borderId="38" xfId="0" applyFont="1" applyBorder="1"/>
    <xf numFmtId="44" fontId="19" fillId="0" borderId="8" xfId="1" applyFont="1" applyFill="1" applyBorder="1" applyAlignment="1"/>
    <xf numFmtId="0" fontId="19" fillId="0" borderId="36" xfId="0" applyFont="1" applyBorder="1"/>
    <xf numFmtId="0" fontId="19" fillId="0" borderId="36" xfId="0" applyFont="1" applyFill="1" applyBorder="1"/>
    <xf numFmtId="0" fontId="19" fillId="0" borderId="45" xfId="0" applyFont="1" applyFill="1" applyBorder="1"/>
    <xf numFmtId="0" fontId="19" fillId="0" borderId="43" xfId="0" applyFont="1" applyBorder="1"/>
    <xf numFmtId="0" fontId="19" fillId="0" borderId="44" xfId="0" applyFont="1" applyBorder="1"/>
    <xf numFmtId="0" fontId="31" fillId="0" borderId="0" xfId="0" applyFont="1" applyFill="1" applyBorder="1" applyAlignment="1" applyProtection="1">
      <alignment horizontal="left" vertical="center" wrapText="1"/>
      <protection hidden="1"/>
    </xf>
    <xf numFmtId="0" fontId="19" fillId="0" borderId="50" xfId="0" applyFont="1" applyFill="1" applyBorder="1" applyAlignment="1">
      <alignment vertical="top"/>
    </xf>
    <xf numFmtId="0" fontId="19" fillId="0" borderId="14" xfId="0" applyFont="1" applyFill="1" applyBorder="1" applyAlignment="1">
      <alignment vertical="top"/>
    </xf>
    <xf numFmtId="0" fontId="20" fillId="0" borderId="0" xfId="0" applyNumberFormat="1" applyFont="1" applyFill="1" applyBorder="1" applyAlignment="1">
      <alignment wrapText="1"/>
    </xf>
    <xf numFmtId="0" fontId="19" fillId="0" borderId="37" xfId="0" applyFont="1" applyFill="1" applyBorder="1" applyAlignment="1">
      <alignment vertical="center"/>
    </xf>
    <xf numFmtId="0" fontId="19" fillId="0" borderId="47" xfId="0" applyFont="1" applyFill="1" applyBorder="1" applyAlignment="1">
      <alignment vertical="center"/>
    </xf>
    <xf numFmtId="0" fontId="19" fillId="0" borderId="52" xfId="0" applyFont="1" applyFill="1" applyBorder="1" applyAlignment="1">
      <alignment vertical="center"/>
    </xf>
    <xf numFmtId="0" fontId="14" fillId="0" borderId="0" xfId="0" applyFont="1" applyFill="1" applyBorder="1" applyAlignment="1">
      <alignment wrapText="1"/>
    </xf>
    <xf numFmtId="0" fontId="23" fillId="0" borderId="0" xfId="0" applyFont="1" applyFill="1" applyBorder="1" applyAlignment="1"/>
    <xf numFmtId="0" fontId="19" fillId="0" borderId="0" xfId="0" applyFont="1" applyAlignment="1">
      <alignment wrapText="1"/>
    </xf>
    <xf numFmtId="0" fontId="35" fillId="0" borderId="0" xfId="0" applyFont="1" applyBorder="1"/>
    <xf numFmtId="0" fontId="35" fillId="0" borderId="0" xfId="0" applyFont="1"/>
    <xf numFmtId="0" fontId="35" fillId="0" borderId="0" xfId="0" applyFont="1" applyAlignment="1">
      <alignment vertical="center"/>
    </xf>
    <xf numFmtId="0" fontId="23" fillId="0" borderId="0" xfId="0" applyFont="1" applyFill="1" applyBorder="1" applyAlignment="1">
      <alignment wrapText="1"/>
    </xf>
    <xf numFmtId="0" fontId="23" fillId="0" borderId="0" xfId="0" applyFont="1" applyAlignment="1">
      <alignment wrapText="1"/>
    </xf>
    <xf numFmtId="0" fontId="32" fillId="0" borderId="0" xfId="0" applyFont="1" applyFill="1" applyAlignment="1">
      <alignment vertical="top" wrapText="1"/>
    </xf>
    <xf numFmtId="0" fontId="23" fillId="0" borderId="28" xfId="0" applyFont="1" applyFill="1" applyBorder="1" applyAlignment="1">
      <alignment vertical="top" wrapText="1"/>
    </xf>
    <xf numFmtId="0" fontId="34" fillId="0" borderId="5" xfId="0" applyFont="1" applyFill="1" applyBorder="1"/>
    <xf numFmtId="0" fontId="34" fillId="0" borderId="8" xfId="0" applyFont="1" applyFill="1" applyBorder="1"/>
    <xf numFmtId="0" fontId="34" fillId="0" borderId="38" xfId="0" applyFont="1" applyFill="1" applyBorder="1" applyAlignment="1">
      <alignment vertical="center"/>
    </xf>
    <xf numFmtId="0" fontId="34" fillId="0" borderId="0" xfId="0" applyFont="1"/>
    <xf numFmtId="0" fontId="34" fillId="0" borderId="8" xfId="0" applyFont="1" applyBorder="1"/>
    <xf numFmtId="0" fontId="34" fillId="0" borderId="9" xfId="0" applyFont="1" applyBorder="1"/>
    <xf numFmtId="0" fontId="34" fillId="0" borderId="37" xfId="0" applyFont="1" applyFill="1" applyBorder="1"/>
    <xf numFmtId="0" fontId="34" fillId="0" borderId="0" xfId="0" applyFont="1" applyProtection="1">
      <protection locked="0"/>
    </xf>
    <xf numFmtId="0" fontId="34" fillId="0" borderId="39" xfId="0" applyFont="1" applyBorder="1" applyProtection="1">
      <protection locked="0"/>
    </xf>
    <xf numFmtId="0" fontId="34" fillId="0" borderId="0" xfId="0" applyFont="1" applyAlignment="1"/>
    <xf numFmtId="44" fontId="34" fillId="0" borderId="0" xfId="1" applyFont="1" applyFill="1" applyBorder="1" applyAlignment="1">
      <alignment horizontal="center" vertical="center"/>
    </xf>
    <xf numFmtId="0" fontId="34" fillId="0" borderId="39" xfId="0" applyFont="1" applyBorder="1"/>
    <xf numFmtId="0" fontId="34" fillId="0" borderId="0" xfId="0" applyFont="1" applyBorder="1"/>
    <xf numFmtId="0" fontId="34" fillId="0" borderId="0" xfId="0" applyFont="1" applyBorder="1" applyAlignment="1">
      <alignment horizontal="left" vertical="top" wrapText="1"/>
    </xf>
    <xf numFmtId="0" fontId="34" fillId="0" borderId="0" xfId="0" applyFont="1" applyFill="1" applyBorder="1" applyAlignment="1">
      <alignment horizontal="center" vertical="center"/>
    </xf>
    <xf numFmtId="0" fontId="34" fillId="0" borderId="6" xfId="0" applyFont="1" applyFill="1" applyBorder="1" applyAlignment="1">
      <alignment vertical="top"/>
    </xf>
    <xf numFmtId="0" fontId="34" fillId="0" borderId="9" xfId="0" applyFont="1" applyFill="1" applyBorder="1" applyAlignment="1">
      <alignment vertical="top"/>
    </xf>
    <xf numFmtId="0" fontId="34" fillId="0" borderId="38" xfId="0" applyFont="1" applyFill="1" applyBorder="1" applyAlignment="1">
      <alignment vertical="top"/>
    </xf>
    <xf numFmtId="0" fontId="34" fillId="0" borderId="5" xfId="0" applyFont="1" applyBorder="1"/>
    <xf numFmtId="0" fontId="34" fillId="0" borderId="6" xfId="0" applyFont="1" applyBorder="1"/>
    <xf numFmtId="0" fontId="34" fillId="0" borderId="10" xfId="0" applyFont="1" applyBorder="1" applyAlignment="1">
      <alignment vertical="center"/>
    </xf>
    <xf numFmtId="0" fontId="34" fillId="0" borderId="0" xfId="0" applyFont="1" applyBorder="1" applyAlignment="1">
      <alignment vertical="center"/>
    </xf>
    <xf numFmtId="0" fontId="34" fillId="0" borderId="11" xfId="0" applyFont="1" applyBorder="1" applyAlignment="1">
      <alignment vertical="center"/>
    </xf>
    <xf numFmtId="0" fontId="34" fillId="0" borderId="8" xfId="0" applyFont="1" applyBorder="1" applyAlignment="1">
      <alignment vertical="center"/>
    </xf>
    <xf numFmtId="0" fontId="34" fillId="0" borderId="37" xfId="0" applyFont="1" applyBorder="1" applyAlignment="1">
      <alignment vertical="center"/>
    </xf>
    <xf numFmtId="0" fontId="34" fillId="0" borderId="37" xfId="0" applyFont="1" applyBorder="1"/>
    <xf numFmtId="0" fontId="34" fillId="0" borderId="38" xfId="0" applyFont="1" applyBorder="1"/>
    <xf numFmtId="0" fontId="34" fillId="0" borderId="36" xfId="0" applyFont="1" applyBorder="1" applyAlignment="1">
      <alignment horizontal="left" vertical="center"/>
    </xf>
    <xf numFmtId="0" fontId="34" fillId="0" borderId="37" xfId="0" applyFont="1" applyBorder="1" applyAlignment="1">
      <alignment horizontal="left" vertical="center"/>
    </xf>
    <xf numFmtId="0" fontId="34" fillId="0" borderId="37" xfId="0" applyFont="1" applyBorder="1" applyAlignment="1">
      <alignment horizontal="right" vertical="center"/>
    </xf>
    <xf numFmtId="49" fontId="34" fillId="0" borderId="37" xfId="0" applyNumberFormat="1" applyFont="1" applyFill="1" applyBorder="1" applyAlignment="1">
      <alignment horizontal="center" vertical="center"/>
    </xf>
    <xf numFmtId="49" fontId="34" fillId="0" borderId="38" xfId="0" applyNumberFormat="1" applyFont="1" applyFill="1" applyBorder="1" applyAlignment="1">
      <alignment horizontal="center" vertical="center"/>
    </xf>
    <xf numFmtId="0" fontId="34" fillId="0" borderId="50" xfId="0" applyFont="1" applyBorder="1" applyAlignment="1"/>
    <xf numFmtId="0" fontId="34" fillId="0" borderId="26" xfId="0" applyFont="1" applyBorder="1" applyAlignment="1">
      <alignment vertical="top"/>
    </xf>
    <xf numFmtId="0" fontId="34" fillId="0" borderId="4" xfId="0" applyFont="1" applyBorder="1"/>
    <xf numFmtId="0" fontId="34" fillId="0" borderId="0" xfId="0" applyFont="1" applyBorder="1" applyAlignment="1"/>
    <xf numFmtId="44" fontId="34" fillId="0" borderId="9" xfId="1" applyFont="1" applyFill="1" applyBorder="1" applyAlignment="1">
      <alignment vertical="center"/>
    </xf>
    <xf numFmtId="0" fontId="37" fillId="0" borderId="50" xfId="0" applyFont="1" applyBorder="1" applyAlignment="1">
      <alignment horizontal="center"/>
    </xf>
    <xf numFmtId="0" fontId="37" fillId="0" borderId="8" xfId="0" applyFont="1" applyBorder="1" applyAlignment="1">
      <alignment horizontal="center"/>
    </xf>
    <xf numFmtId="0" fontId="34" fillId="0" borderId="0" xfId="0" applyFont="1" applyBorder="1" applyAlignment="1">
      <alignment horizontal="left"/>
    </xf>
    <xf numFmtId="0" fontId="37" fillId="0" borderId="0" xfId="0" applyFont="1" applyBorder="1" applyAlignment="1">
      <alignment horizontal="center"/>
    </xf>
    <xf numFmtId="0" fontId="19" fillId="0" borderId="0" xfId="0" applyFont="1" applyFill="1" applyBorder="1" applyAlignment="1"/>
    <xf numFmtId="0" fontId="34" fillId="0" borderId="0" xfId="0" applyFont="1" applyBorder="1" applyAlignment="1">
      <alignment horizontal="right" vertical="center"/>
    </xf>
    <xf numFmtId="0" fontId="34" fillId="0" borderId="0" xfId="0" applyFont="1" applyBorder="1" applyAlignment="1">
      <alignment horizontal="left" vertical="center"/>
    </xf>
    <xf numFmtId="44" fontId="34" fillId="0" borderId="0" xfId="1" applyFont="1" applyFill="1" applyBorder="1" applyAlignment="1">
      <alignment vertical="center"/>
    </xf>
    <xf numFmtId="0" fontId="36" fillId="0" borderId="0" xfId="0" applyFont="1" applyAlignment="1">
      <alignment horizontal="center"/>
    </xf>
    <xf numFmtId="0" fontId="34" fillId="0" borderId="41" xfId="0" applyFont="1" applyBorder="1" applyAlignment="1">
      <alignment vertical="center"/>
    </xf>
    <xf numFmtId="0" fontId="34" fillId="0" borderId="7" xfId="0" applyFont="1" applyBorder="1" applyAlignment="1">
      <alignment vertical="center"/>
    </xf>
    <xf numFmtId="0" fontId="34" fillId="0" borderId="42" xfId="0" applyFont="1" applyBorder="1" applyAlignment="1">
      <alignment vertical="center"/>
    </xf>
    <xf numFmtId="0" fontId="34" fillId="0" borderId="9" xfId="0" applyFont="1" applyBorder="1" applyAlignment="1">
      <alignment vertical="center"/>
    </xf>
    <xf numFmtId="0" fontId="33" fillId="0" borderId="4" xfId="0" applyFont="1" applyBorder="1"/>
    <xf numFmtId="0" fontId="33" fillId="0" borderId="10" xfId="0" applyFont="1" applyBorder="1"/>
    <xf numFmtId="0" fontId="6" fillId="0" borderId="7" xfId="0" applyFont="1" applyBorder="1"/>
    <xf numFmtId="0" fontId="39" fillId="0" borderId="5" xfId="0" applyFont="1" applyBorder="1"/>
    <xf numFmtId="0" fontId="39" fillId="0" borderId="0" xfId="0" applyFont="1" applyBorder="1"/>
    <xf numFmtId="0" fontId="40" fillId="0" borderId="8" xfId="0" applyFont="1" applyBorder="1"/>
    <xf numFmtId="0" fontId="39" fillId="0" borderId="8" xfId="0" applyFont="1" applyBorder="1"/>
    <xf numFmtId="0" fontId="34" fillId="0" borderId="0" xfId="0" applyFont="1" applyAlignment="1">
      <alignment horizontal="center"/>
    </xf>
    <xf numFmtId="0" fontId="34" fillId="0" borderId="0" xfId="0" applyFont="1" applyAlignment="1">
      <alignment horizontal="left" vertical="top" wrapText="1"/>
    </xf>
    <xf numFmtId="0" fontId="27" fillId="0" borderId="0" xfId="0" applyFont="1" applyBorder="1"/>
    <xf numFmtId="0" fontId="34" fillId="0" borderId="0" xfId="0" applyFont="1" applyAlignment="1">
      <alignment horizontal="left"/>
    </xf>
    <xf numFmtId="0" fontId="19" fillId="0" borderId="0" xfId="0" applyFont="1" applyAlignment="1">
      <alignment vertical="top"/>
    </xf>
    <xf numFmtId="0" fontId="34" fillId="0" borderId="0" xfId="0" applyFont="1" applyBorder="1" applyAlignment="1">
      <alignment horizontal="left" vertical="top" wrapText="1"/>
    </xf>
    <xf numFmtId="0" fontId="19" fillId="0" borderId="37" xfId="0" applyFont="1" applyFill="1" applyBorder="1" applyAlignment="1">
      <alignment horizontal="left" vertical="center"/>
    </xf>
    <xf numFmtId="0" fontId="34" fillId="0" borderId="0" xfId="0" applyFont="1" applyAlignment="1">
      <alignment horizontal="left" vertical="center"/>
    </xf>
    <xf numFmtId="0" fontId="34" fillId="0" borderId="0" xfId="0" applyFont="1" applyAlignment="1">
      <alignment horizontal="left" vertical="top" wrapText="1"/>
    </xf>
    <xf numFmtId="0" fontId="34" fillId="0" borderId="0" xfId="0" applyFont="1" applyAlignment="1">
      <alignment vertical="top"/>
    </xf>
    <xf numFmtId="0" fontId="19" fillId="0" borderId="0" xfId="0" applyFont="1" applyAlignment="1">
      <alignment horizontal="center"/>
    </xf>
    <xf numFmtId="0" fontId="34" fillId="0" borderId="0" xfId="0" applyFont="1" applyAlignment="1">
      <alignment vertical="center"/>
    </xf>
    <xf numFmtId="0" fontId="34" fillId="0" borderId="0" xfId="0" applyFont="1" applyAlignment="1">
      <alignment vertical="top" wrapText="1"/>
    </xf>
    <xf numFmtId="0" fontId="34" fillId="0" borderId="0" xfId="0" applyFont="1" applyBorder="1" applyAlignment="1">
      <alignment vertical="top"/>
    </xf>
    <xf numFmtId="0" fontId="21" fillId="0" borderId="0" xfId="0" applyFont="1" applyAlignment="1">
      <alignment horizontal="center" vertical="center"/>
    </xf>
    <xf numFmtId="0" fontId="21" fillId="0" borderId="0" xfId="0" applyFont="1" applyAlignment="1">
      <alignment horizontal="left" vertical="center"/>
    </xf>
    <xf numFmtId="0" fontId="12" fillId="0" borderId="0" xfId="0" applyFont="1" applyAlignment="1">
      <alignment horizontal="left" vertical="top"/>
    </xf>
    <xf numFmtId="0" fontId="19" fillId="0" borderId="0" xfId="0" applyFont="1" applyBorder="1" applyAlignment="1">
      <alignment vertical="top"/>
    </xf>
    <xf numFmtId="0" fontId="19" fillId="0" borderId="0" xfId="0" applyFont="1" applyFill="1" applyBorder="1" applyAlignment="1">
      <alignment vertical="center"/>
    </xf>
    <xf numFmtId="0" fontId="19" fillId="0" borderId="26" xfId="0" applyFont="1" applyFill="1" applyBorder="1" applyAlignment="1">
      <alignment vertical="center"/>
    </xf>
    <xf numFmtId="0" fontId="35" fillId="0" borderId="0" xfId="0" applyFont="1" applyAlignment="1">
      <alignment wrapText="1"/>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19" fillId="0" borderId="0" xfId="0" applyFont="1" applyBorder="1" applyAlignment="1">
      <alignment horizontal="left"/>
    </xf>
    <xf numFmtId="0" fontId="0" fillId="0" borderId="0" xfId="0" applyBorder="1" applyAlignment="1"/>
    <xf numFmtId="0" fontId="34" fillId="0" borderId="37" xfId="0" applyFont="1" applyBorder="1" applyAlignment="1">
      <alignment horizontal="left" vertical="top" wrapText="1"/>
    </xf>
    <xf numFmtId="0" fontId="34" fillId="0" borderId="54" xfId="0" applyFont="1" applyBorder="1"/>
    <xf numFmtId="0" fontId="34" fillId="0" borderId="50" xfId="0" applyFont="1" applyBorder="1"/>
    <xf numFmtId="0" fontId="34" fillId="0" borderId="55" xfId="0" applyFont="1" applyBorder="1"/>
    <xf numFmtId="0" fontId="19" fillId="0" borderId="0" xfId="0" applyFont="1" applyBorder="1" applyAlignment="1">
      <alignment horizontal="center"/>
    </xf>
    <xf numFmtId="0" fontId="23" fillId="0" borderId="26" xfId="0" applyFont="1" applyFill="1" applyBorder="1" applyAlignment="1">
      <alignment vertical="center" wrapText="1"/>
    </xf>
    <xf numFmtId="0" fontId="27" fillId="0" borderId="0" xfId="0" applyFont="1" applyAlignment="1">
      <alignment wrapText="1"/>
    </xf>
    <xf numFmtId="0" fontId="27" fillId="0" borderId="26" xfId="0" applyFont="1" applyFill="1" applyBorder="1" applyAlignment="1">
      <alignment vertical="center" wrapText="1"/>
    </xf>
    <xf numFmtId="0" fontId="45" fillId="0" borderId="0" xfId="0" applyFont="1" applyBorder="1" applyAlignment="1">
      <alignment wrapText="1"/>
    </xf>
    <xf numFmtId="0" fontId="19" fillId="0" borderId="0" xfId="0" applyFont="1" applyBorder="1" applyAlignment="1">
      <alignment textRotation="45"/>
    </xf>
    <xf numFmtId="0" fontId="19" fillId="0" borderId="0" xfId="0" applyFont="1" applyFill="1" applyBorder="1" applyAlignment="1">
      <alignment vertical="center"/>
    </xf>
    <xf numFmtId="0" fontId="19" fillId="0" borderId="50" xfId="0" applyFont="1" applyFill="1" applyBorder="1" applyAlignment="1">
      <alignment vertical="center"/>
    </xf>
    <xf numFmtId="0" fontId="19" fillId="0" borderId="26" xfId="0" applyFont="1" applyFill="1" applyBorder="1" applyAlignment="1">
      <alignment vertical="center"/>
    </xf>
    <xf numFmtId="0" fontId="34" fillId="0" borderId="18" xfId="0" applyFont="1" applyBorder="1" applyAlignment="1">
      <alignment horizontal="center" vertical="center"/>
    </xf>
    <xf numFmtId="0" fontId="34" fillId="0" borderId="50" xfId="0" applyFont="1" applyBorder="1" applyAlignment="1">
      <alignment horizontal="center" vertical="top"/>
    </xf>
    <xf numFmtId="0" fontId="34" fillId="0" borderId="26" xfId="0" applyFont="1" applyBorder="1" applyAlignment="1">
      <alignment horizontal="center" vertical="top"/>
    </xf>
    <xf numFmtId="0" fontId="34" fillId="0" borderId="2" xfId="0" applyFont="1" applyBorder="1" applyAlignment="1">
      <alignment horizontal="center" vertical="top"/>
    </xf>
    <xf numFmtId="0" fontId="34" fillId="0" borderId="0" xfId="0" applyFont="1" applyBorder="1" applyAlignment="1">
      <alignment horizontal="center" vertical="center"/>
    </xf>
    <xf numFmtId="0" fontId="34" fillId="0" borderId="0" xfId="0" applyFont="1" applyBorder="1" applyAlignment="1">
      <alignment horizontal="center" vertical="top"/>
    </xf>
    <xf numFmtId="44" fontId="34" fillId="0" borderId="42" xfId="1" applyFont="1" applyFill="1" applyBorder="1" applyAlignment="1"/>
    <xf numFmtId="0" fontId="34" fillId="0" borderId="41" xfId="0" applyFont="1" applyBorder="1" applyAlignment="1"/>
    <xf numFmtId="0" fontId="34" fillId="0" borderId="39" xfId="0" applyFont="1" applyBorder="1" applyAlignment="1"/>
    <xf numFmtId="8" fontId="18" fillId="6" borderId="0" xfId="0" applyNumberFormat="1" applyFont="1" applyFill="1" applyBorder="1" applyAlignment="1">
      <alignment horizontal="center" vertical="top" textRotation="180"/>
    </xf>
    <xf numFmtId="0" fontId="18" fillId="6" borderId="0" xfId="0" applyFont="1" applyFill="1" applyAlignment="1">
      <alignment horizontal="center" vertical="top" textRotation="180"/>
    </xf>
    <xf numFmtId="8" fontId="18" fillId="8" borderId="0" xfId="0" applyNumberFormat="1" applyFont="1" applyFill="1" applyBorder="1" applyAlignment="1">
      <alignment horizontal="center" vertical="top" textRotation="180"/>
    </xf>
    <xf numFmtId="0" fontId="18" fillId="8" borderId="0" xfId="0" applyFont="1" applyFill="1" applyAlignment="1">
      <alignment horizontal="center" vertical="top" textRotation="180"/>
    </xf>
    <xf numFmtId="8" fontId="18" fillId="9" borderId="0" xfId="0" applyNumberFormat="1" applyFont="1" applyFill="1" applyBorder="1" applyAlignment="1">
      <alignment horizontal="center" vertical="top" textRotation="180"/>
    </xf>
    <xf numFmtId="0" fontId="18" fillId="9" borderId="0" xfId="0" applyFont="1" applyFill="1" applyAlignment="1">
      <alignment horizontal="center" vertical="top" textRotation="180"/>
    </xf>
    <xf numFmtId="8" fontId="18" fillId="10" borderId="0" xfId="0" applyNumberFormat="1" applyFont="1" applyFill="1" applyBorder="1" applyAlignment="1">
      <alignment horizontal="center" vertical="top" textRotation="180"/>
    </xf>
    <xf numFmtId="14" fontId="18" fillId="10" borderId="0" xfId="0" applyNumberFormat="1" applyFont="1" applyFill="1" applyAlignment="1">
      <alignment horizontal="center" vertical="top" textRotation="180"/>
    </xf>
    <xf numFmtId="44" fontId="18" fillId="8" borderId="0" xfId="1" applyFont="1" applyFill="1" applyAlignment="1">
      <alignment horizontal="center" vertical="top" textRotation="180"/>
    </xf>
    <xf numFmtId="2" fontId="18" fillId="8" borderId="0" xfId="1" applyNumberFormat="1" applyFont="1" applyFill="1" applyAlignment="1">
      <alignment horizontal="center" vertical="top" textRotation="180"/>
    </xf>
    <xf numFmtId="0" fontId="34" fillId="0" borderId="55" xfId="0" applyFont="1" applyBorder="1" applyProtection="1">
      <protection locked="0"/>
    </xf>
    <xf numFmtId="0" fontId="34" fillId="0" borderId="0" xfId="0" applyFont="1" applyBorder="1" applyProtection="1">
      <protection locked="0"/>
    </xf>
    <xf numFmtId="0" fontId="34" fillId="0" borderId="11" xfId="0" applyFont="1" applyBorder="1" applyProtection="1">
      <protection locked="0"/>
    </xf>
    <xf numFmtId="0" fontId="34" fillId="0" borderId="42" xfId="0" applyFont="1" applyBorder="1" applyProtection="1">
      <protection locked="0"/>
    </xf>
    <xf numFmtId="0" fontId="19" fillId="0" borderId="7" xfId="0" applyFont="1" applyBorder="1" applyAlignment="1" applyProtection="1">
      <alignment horizontal="left"/>
      <protection locked="0"/>
    </xf>
    <xf numFmtId="0" fontId="19" fillId="0" borderId="8" xfId="0" applyFont="1" applyBorder="1" applyAlignment="1" applyProtection="1">
      <alignment horizontal="left"/>
      <protection locked="0"/>
    </xf>
    <xf numFmtId="0" fontId="19" fillId="0" borderId="8" xfId="0" applyFont="1" applyBorder="1" applyProtection="1">
      <protection locked="0"/>
    </xf>
    <xf numFmtId="44" fontId="19" fillId="0" borderId="8" xfId="1" applyFont="1" applyFill="1" applyBorder="1" applyAlignment="1" applyProtection="1">
      <alignment horizontal="center" vertical="center"/>
      <protection locked="0"/>
    </xf>
    <xf numFmtId="0" fontId="19" fillId="0" borderId="9" xfId="0" applyFont="1" applyBorder="1" applyProtection="1">
      <protection locked="0"/>
    </xf>
    <xf numFmtId="0" fontId="36" fillId="0" borderId="0" xfId="0" applyFont="1" applyBorder="1" applyAlignment="1">
      <alignment vertical="top" wrapText="1"/>
    </xf>
    <xf numFmtId="0" fontId="19" fillId="0" borderId="54" xfId="0" applyFont="1" applyBorder="1"/>
    <xf numFmtId="0" fontId="21" fillId="0" borderId="50" xfId="0" applyFont="1" applyBorder="1"/>
    <xf numFmtId="0" fontId="19" fillId="0" borderId="55" xfId="0" applyFont="1" applyBorder="1"/>
    <xf numFmtId="0" fontId="34" fillId="0" borderId="11" xfId="0" applyFont="1" applyBorder="1" applyAlignment="1"/>
    <xf numFmtId="0" fontId="34" fillId="0" borderId="11" xfId="0" applyFont="1" applyBorder="1"/>
    <xf numFmtId="0" fontId="34" fillId="0" borderId="41" xfId="0" applyFont="1" applyBorder="1"/>
    <xf numFmtId="0" fontId="34" fillId="0" borderId="42" xfId="0" applyFont="1" applyBorder="1"/>
    <xf numFmtId="0" fontId="23" fillId="0" borderId="0" xfId="0" applyFont="1" applyFill="1" applyBorder="1" applyAlignment="1">
      <alignment vertical="center" wrapText="1"/>
    </xf>
    <xf numFmtId="0" fontId="19" fillId="0" borderId="0" xfId="0" applyFont="1" applyFill="1"/>
    <xf numFmtId="0" fontId="19" fillId="0" borderId="2" xfId="0" applyFont="1" applyFill="1" applyBorder="1" applyAlignment="1">
      <alignment vertical="center"/>
    </xf>
    <xf numFmtId="0" fontId="45" fillId="0" borderId="0" xfId="0" applyFont="1" applyFill="1" applyAlignment="1">
      <alignment vertical="top"/>
    </xf>
    <xf numFmtId="0" fontId="45" fillId="0" borderId="0" xfId="0" applyFont="1" applyAlignment="1"/>
    <xf numFmtId="0" fontId="45" fillId="0" borderId="26" xfId="0" applyFont="1" applyFill="1" applyBorder="1" applyAlignment="1">
      <alignment vertical="center"/>
    </xf>
    <xf numFmtId="0" fontId="0" fillId="0" borderId="0" xfId="0" applyFill="1" applyBorder="1"/>
    <xf numFmtId="0" fontId="46" fillId="0" borderId="0" xfId="0" applyFont="1" applyFill="1" applyBorder="1" applyAlignment="1">
      <alignment wrapText="1"/>
    </xf>
    <xf numFmtId="0" fontId="47" fillId="0" borderId="0" xfId="0" applyFont="1" applyFill="1" applyBorder="1" applyAlignment="1" applyProtection="1">
      <alignment horizontal="left" vertical="center" wrapText="1"/>
      <protection hidden="1"/>
    </xf>
    <xf numFmtId="0" fontId="19" fillId="0" borderId="0" xfId="0" applyNumberFormat="1" applyFont="1" applyFill="1" applyBorder="1" applyAlignment="1"/>
    <xf numFmtId="0" fontId="49" fillId="0" borderId="56" xfId="0" applyFont="1" applyFill="1" applyBorder="1" applyAlignment="1">
      <alignment vertical="center" wrapText="1"/>
    </xf>
    <xf numFmtId="0" fontId="50" fillId="0" borderId="56" xfId="0" applyFont="1" applyFill="1" applyBorder="1" applyAlignment="1">
      <alignment horizontal="center" vertical="center" wrapText="1"/>
    </xf>
    <xf numFmtId="44" fontId="51" fillId="0" borderId="24" xfId="1" applyFont="1" applyFill="1" applyBorder="1" applyAlignment="1">
      <alignment horizontal="right" vertical="center" wrapText="1"/>
    </xf>
    <xf numFmtId="0" fontId="51" fillId="0" borderId="0" xfId="0" applyFont="1" applyFill="1" applyBorder="1" applyAlignment="1">
      <alignment vertical="center" wrapText="1"/>
    </xf>
    <xf numFmtId="0" fontId="37" fillId="0" borderId="0" xfId="0" applyFont="1" applyAlignment="1">
      <alignment horizontal="justify" vertical="center"/>
    </xf>
    <xf numFmtId="0" fontId="37" fillId="0" borderId="0" xfId="0" applyFont="1" applyAlignment="1">
      <alignment horizontal="justify" vertical="top"/>
    </xf>
    <xf numFmtId="44" fontId="51" fillId="0" borderId="57" xfId="1" applyFont="1" applyFill="1" applyBorder="1" applyAlignment="1">
      <alignment horizontal="right" vertical="center" wrapText="1"/>
    </xf>
    <xf numFmtId="44" fontId="51" fillId="0" borderId="59" xfId="1" applyFont="1" applyFill="1" applyBorder="1" applyAlignment="1">
      <alignment horizontal="right" vertical="center" wrapText="1"/>
    </xf>
    <xf numFmtId="8" fontId="18" fillId="12" borderId="0" xfId="0" applyNumberFormat="1" applyFont="1" applyFill="1" applyBorder="1" applyAlignment="1">
      <alignment horizontal="center" vertical="top" textRotation="180"/>
    </xf>
    <xf numFmtId="44" fontId="18" fillId="12" borderId="0" xfId="1" applyFont="1" applyFill="1" applyAlignment="1">
      <alignment horizontal="center" vertical="top" textRotation="180"/>
    </xf>
    <xf numFmtId="14" fontId="18" fillId="12" borderId="0" xfId="1" applyNumberFormat="1" applyFont="1" applyFill="1" applyAlignment="1">
      <alignment horizontal="center" vertical="top" textRotation="180"/>
    </xf>
    <xf numFmtId="0" fontId="48" fillId="11" borderId="19" xfId="0" applyFont="1" applyFill="1" applyBorder="1" applyAlignment="1">
      <alignment vertical="center" wrapText="1"/>
    </xf>
    <xf numFmtId="0" fontId="48" fillId="11" borderId="20" xfId="0" applyFont="1" applyFill="1" applyBorder="1" applyAlignment="1">
      <alignment vertical="center" wrapText="1"/>
    </xf>
    <xf numFmtId="0" fontId="19" fillId="0" borderId="0" xfId="0" applyFont="1" applyFill="1" applyAlignment="1">
      <alignment vertical="top" wrapText="1"/>
    </xf>
    <xf numFmtId="0" fontId="19" fillId="0" borderId="0" xfId="0" applyFont="1" applyBorder="1" applyAlignment="1">
      <alignment wrapText="1"/>
    </xf>
    <xf numFmtId="14" fontId="19" fillId="0" borderId="0" xfId="0" applyNumberFormat="1" applyFont="1" applyBorder="1" applyAlignment="1">
      <alignment horizontal="center" vertical="center" wrapText="1"/>
    </xf>
    <xf numFmtId="0" fontId="34" fillId="0" borderId="60" xfId="0" applyFont="1" applyFill="1" applyBorder="1" applyAlignment="1">
      <alignment horizontal="center" vertical="center" wrapText="1"/>
    </xf>
    <xf numFmtId="2" fontId="52" fillId="0" borderId="60" xfId="0" applyNumberFormat="1" applyFont="1" applyFill="1" applyBorder="1" applyAlignment="1">
      <alignment vertical="center"/>
    </xf>
    <xf numFmtId="0" fontId="52" fillId="0" borderId="60" xfId="0" applyFont="1" applyFill="1" applyBorder="1" applyAlignment="1">
      <alignment vertical="center"/>
    </xf>
    <xf numFmtId="0" fontId="21" fillId="0" borderId="60" xfId="0" applyFont="1" applyFill="1" applyBorder="1" applyAlignment="1">
      <alignment horizontal="right" vertical="center"/>
    </xf>
    <xf numFmtId="2" fontId="52" fillId="2" borderId="60" xfId="0" applyNumberFormat="1" applyFont="1" applyFill="1" applyBorder="1" applyAlignment="1">
      <alignment vertical="center"/>
    </xf>
    <xf numFmtId="44" fontId="52" fillId="2" borderId="60" xfId="0" applyNumberFormat="1" applyFont="1" applyFill="1" applyBorder="1" applyAlignment="1">
      <alignment vertical="center"/>
    </xf>
    <xf numFmtId="10" fontId="34" fillId="5" borderId="60" xfId="0" applyNumberFormat="1" applyFont="1" applyFill="1" applyBorder="1" applyAlignment="1">
      <alignment horizontal="right" vertical="center"/>
    </xf>
    <xf numFmtId="10" fontId="34" fillId="5" borderId="61" xfId="0" applyNumberFormat="1" applyFont="1" applyFill="1" applyBorder="1" applyAlignment="1">
      <alignment horizontal="right" vertical="center"/>
    </xf>
    <xf numFmtId="2" fontId="52" fillId="2" borderId="62" xfId="0" applyNumberFormat="1" applyFont="1" applyFill="1" applyBorder="1" applyAlignment="1">
      <alignment vertical="center"/>
    </xf>
    <xf numFmtId="44" fontId="52" fillId="2" borderId="62" xfId="0" applyNumberFormat="1" applyFont="1" applyFill="1" applyBorder="1" applyAlignment="1">
      <alignment vertical="center"/>
    </xf>
    <xf numFmtId="44" fontId="52" fillId="0" borderId="60" xfId="0" applyNumberFormat="1" applyFont="1" applyBorder="1" applyAlignment="1">
      <alignment vertical="center"/>
    </xf>
    <xf numFmtId="2" fontId="52" fillId="0" borderId="60" xfId="0" applyNumberFormat="1" applyFont="1" applyBorder="1" applyAlignment="1">
      <alignment vertical="center"/>
    </xf>
    <xf numFmtId="2" fontId="52" fillId="0" borderId="61" xfId="0" applyNumberFormat="1" applyFont="1" applyBorder="1" applyAlignment="1">
      <alignment vertical="center"/>
    </xf>
    <xf numFmtId="44" fontId="52" fillId="0" borderId="61" xfId="0" applyNumberFormat="1" applyFont="1" applyBorder="1" applyAlignment="1">
      <alignment vertical="center"/>
    </xf>
    <xf numFmtId="0" fontId="21" fillId="3" borderId="60" xfId="0" applyFont="1" applyFill="1" applyBorder="1" applyAlignment="1">
      <alignment wrapText="1"/>
    </xf>
    <xf numFmtId="0" fontId="21" fillId="3" borderId="60" xfId="0" applyFont="1" applyFill="1" applyBorder="1" applyAlignment="1">
      <alignment horizontal="center" wrapText="1"/>
    </xf>
    <xf numFmtId="0" fontId="21" fillId="3" borderId="60" xfId="0" applyFont="1" applyFill="1" applyBorder="1" applyAlignment="1">
      <alignment horizontal="center" textRotation="90" wrapText="1"/>
    </xf>
    <xf numFmtId="0" fontId="14" fillId="0" borderId="0" xfId="0" applyFont="1"/>
    <xf numFmtId="0" fontId="0" fillId="0" borderId="8" xfId="0" applyBorder="1"/>
    <xf numFmtId="0" fontId="19" fillId="0" borderId="0" xfId="0" applyFont="1" applyAlignment="1">
      <alignment vertical="center" wrapText="1"/>
    </xf>
    <xf numFmtId="0" fontId="19" fillId="0" borderId="0" xfId="0" applyFont="1" applyAlignment="1">
      <alignment horizontal="left" wrapText="1"/>
    </xf>
    <xf numFmtId="0" fontId="24" fillId="0" borderId="0" xfId="0" applyFont="1" applyAlignment="1">
      <alignment wrapText="1"/>
    </xf>
    <xf numFmtId="0" fontId="39" fillId="0" borderId="6" xfId="0" applyFont="1" applyBorder="1" applyAlignment="1">
      <alignment wrapText="1"/>
    </xf>
    <xf numFmtId="0" fontId="39" fillId="0" borderId="11" xfId="0" applyFont="1" applyBorder="1" applyAlignment="1">
      <alignment wrapText="1"/>
    </xf>
    <xf numFmtId="0" fontId="39" fillId="0" borderId="9" xfId="0" applyFont="1" applyBorder="1" applyAlignment="1">
      <alignment wrapText="1"/>
    </xf>
    <xf numFmtId="0" fontId="19" fillId="0" borderId="0" xfId="0" applyFont="1" applyBorder="1" applyAlignment="1">
      <alignment vertical="top" wrapText="1"/>
    </xf>
    <xf numFmtId="0" fontId="19" fillId="0" borderId="0" xfId="0" applyFont="1" applyFill="1" applyBorder="1" applyAlignment="1">
      <alignment wrapText="1"/>
    </xf>
    <xf numFmtId="8" fontId="18" fillId="2" borderId="0" xfId="0" applyNumberFormat="1" applyFont="1" applyFill="1" applyBorder="1" applyAlignment="1">
      <alignment horizontal="center" vertical="top" textRotation="180"/>
    </xf>
    <xf numFmtId="8" fontId="18" fillId="7" borderId="0" xfId="0" applyNumberFormat="1" applyFont="1" applyFill="1" applyBorder="1" applyAlignment="1">
      <alignment horizontal="center" vertical="top" textRotation="180"/>
    </xf>
    <xf numFmtId="8" fontId="18" fillId="13" borderId="0" xfId="0" applyNumberFormat="1" applyFont="1" applyFill="1" applyBorder="1" applyAlignment="1">
      <alignment horizontal="center" vertical="top" textRotation="180"/>
    </xf>
    <xf numFmtId="0" fontId="18" fillId="2" borderId="0" xfId="0" applyFont="1" applyFill="1" applyAlignment="1">
      <alignment horizontal="center" vertical="top" textRotation="180"/>
    </xf>
    <xf numFmtId="0" fontId="18" fillId="7" borderId="0" xfId="0" applyFont="1" applyFill="1" applyAlignment="1">
      <alignment horizontal="center" vertical="top" textRotation="180"/>
    </xf>
    <xf numFmtId="0" fontId="54" fillId="2" borderId="0" xfId="0" applyFont="1" applyFill="1" applyAlignment="1">
      <alignment horizontal="center" vertical="top" textRotation="180"/>
    </xf>
    <xf numFmtId="168" fontId="18" fillId="12" borderId="0" xfId="1" applyNumberFormat="1" applyFont="1" applyFill="1" applyAlignment="1">
      <alignment horizontal="center" vertical="top" textRotation="180"/>
    </xf>
    <xf numFmtId="0" fontId="18" fillId="13" borderId="0" xfId="0" applyFont="1" applyFill="1" applyAlignment="1">
      <alignment horizontal="center" vertical="top" textRotation="180"/>
    </xf>
    <xf numFmtId="0" fontId="19" fillId="14" borderId="66" xfId="0" applyFont="1" applyFill="1" applyBorder="1" applyAlignment="1">
      <alignment vertical="center"/>
    </xf>
    <xf numFmtId="0" fontId="19" fillId="14" borderId="20" xfId="0" applyFont="1" applyFill="1" applyBorder="1"/>
    <xf numFmtId="0" fontId="19" fillId="14" borderId="67" xfId="0" applyFont="1" applyFill="1" applyBorder="1"/>
    <xf numFmtId="0" fontId="21" fillId="14" borderId="67" xfId="0" applyFont="1" applyFill="1" applyBorder="1" applyAlignment="1">
      <alignment wrapText="1"/>
    </xf>
    <xf numFmtId="0" fontId="34" fillId="3" borderId="0" xfId="0" applyFont="1" applyFill="1" applyAlignment="1">
      <alignment horizontal="right" vertical="center"/>
    </xf>
    <xf numFmtId="0" fontId="38" fillId="5" borderId="18" xfId="0" applyFont="1" applyFill="1" applyBorder="1" applyAlignment="1">
      <alignment vertical="center"/>
    </xf>
    <xf numFmtId="0" fontId="34" fillId="0" borderId="0" xfId="0" applyFont="1" applyFill="1" applyBorder="1"/>
    <xf numFmtId="0" fontId="19" fillId="14" borderId="68" xfId="0" applyFont="1" applyFill="1" applyBorder="1"/>
    <xf numFmtId="0" fontId="38" fillId="3" borderId="0" xfId="0" applyFont="1" applyFill="1" applyBorder="1" applyAlignment="1">
      <alignment horizontal="right" vertical="center"/>
    </xf>
    <xf numFmtId="0" fontId="34" fillId="0" borderId="0" xfId="0" applyFont="1" applyFill="1" applyAlignment="1">
      <alignment horizontal="left" vertical="center"/>
    </xf>
    <xf numFmtId="0" fontId="19" fillId="14" borderId="56" xfId="0" applyFont="1" applyFill="1" applyBorder="1"/>
    <xf numFmtId="0" fontId="53" fillId="0" borderId="0" xfId="0" applyFont="1" applyFill="1" applyBorder="1" applyAlignment="1">
      <alignment horizontal="left" vertical="center"/>
    </xf>
    <xf numFmtId="14" fontId="38" fillId="3" borderId="0" xfId="0" applyNumberFormat="1" applyFont="1" applyFill="1" applyBorder="1" applyAlignment="1">
      <alignment horizontal="right" vertical="center"/>
    </xf>
    <xf numFmtId="14" fontId="34" fillId="0" borderId="0" xfId="0" applyNumberFormat="1" applyFont="1" applyFill="1" applyBorder="1" applyAlignment="1">
      <alignment horizontal="left" vertical="center"/>
    </xf>
    <xf numFmtId="0" fontId="34" fillId="0" borderId="0" xfId="0" applyFont="1" applyFill="1" applyBorder="1" applyAlignment="1">
      <alignment horizontal="left" vertical="center"/>
    </xf>
    <xf numFmtId="0" fontId="34" fillId="14" borderId="66" xfId="0" applyFont="1" applyFill="1" applyBorder="1" applyAlignment="1">
      <alignment vertical="center"/>
    </xf>
    <xf numFmtId="0" fontId="34" fillId="14" borderId="0" xfId="0" applyFont="1" applyFill="1" applyBorder="1"/>
    <xf numFmtId="0" fontId="34" fillId="14" borderId="20" xfId="0" applyFont="1" applyFill="1" applyBorder="1"/>
    <xf numFmtId="0" fontId="34" fillId="14" borderId="67" xfId="0" applyFont="1" applyFill="1" applyBorder="1"/>
    <xf numFmtId="0" fontId="19" fillId="14" borderId="34" xfId="0" applyFont="1" applyFill="1" applyBorder="1"/>
    <xf numFmtId="0" fontId="34" fillId="3" borderId="0" xfId="0" applyFont="1" applyFill="1" applyBorder="1" applyAlignment="1">
      <alignment horizontal="right" vertical="center"/>
    </xf>
    <xf numFmtId="14" fontId="55" fillId="0" borderId="0" xfId="0" applyNumberFormat="1" applyFont="1" applyFill="1" applyBorder="1" applyAlignment="1">
      <alignment horizontal="left" vertical="center"/>
    </xf>
    <xf numFmtId="0" fontId="21" fillId="0" borderId="0" xfId="0" applyFont="1" applyFill="1" applyBorder="1" applyAlignment="1">
      <alignment wrapText="1"/>
    </xf>
    <xf numFmtId="0" fontId="34" fillId="14" borderId="40" xfId="0" applyFont="1" applyFill="1" applyBorder="1"/>
    <xf numFmtId="14" fontId="38" fillId="5" borderId="18" xfId="0" applyNumberFormat="1" applyFont="1" applyFill="1" applyBorder="1" applyAlignment="1">
      <alignment horizontal="center" vertical="center"/>
    </xf>
    <xf numFmtId="0" fontId="34" fillId="3" borderId="0" xfId="0" applyFont="1" applyFill="1" applyBorder="1" applyAlignment="1">
      <alignment horizontal="center" vertical="center"/>
    </xf>
    <xf numFmtId="0" fontId="34" fillId="2" borderId="0" xfId="0" applyFont="1" applyFill="1" applyBorder="1" applyAlignment="1">
      <alignment horizontal="right"/>
    </xf>
    <xf numFmtId="0" fontId="34" fillId="15" borderId="0" xfId="0" applyFont="1" applyFill="1" applyBorder="1"/>
    <xf numFmtId="0" fontId="34" fillId="0" borderId="0" xfId="0" applyFont="1" applyFill="1" applyBorder="1" applyAlignment="1">
      <alignment horizontal="right"/>
    </xf>
    <xf numFmtId="49" fontId="38" fillId="5" borderId="18" xfId="0" applyNumberFormat="1" applyFont="1" applyFill="1" applyBorder="1" applyAlignment="1">
      <alignment horizontal="center" vertical="center"/>
    </xf>
    <xf numFmtId="0" fontId="34" fillId="13" borderId="0" xfId="0" applyFont="1" applyFill="1" applyBorder="1"/>
    <xf numFmtId="0" fontId="34" fillId="13" borderId="0" xfId="0" applyFont="1" applyFill="1" applyBorder="1" applyAlignment="1">
      <alignment horizontal="right"/>
    </xf>
    <xf numFmtId="14" fontId="38" fillId="5" borderId="12" xfId="0" applyNumberFormat="1" applyFont="1" applyFill="1" applyBorder="1" applyAlignment="1">
      <alignment horizontal="center" vertical="center"/>
    </xf>
    <xf numFmtId="0" fontId="34" fillId="3" borderId="0" xfId="0" applyFont="1" applyFill="1" applyBorder="1" applyAlignment="1">
      <alignment horizontal="right" vertical="top"/>
    </xf>
    <xf numFmtId="0" fontId="19" fillId="14" borderId="57" xfId="0" applyFont="1" applyFill="1" applyBorder="1"/>
    <xf numFmtId="0" fontId="19" fillId="14" borderId="40" xfId="0" applyFont="1" applyFill="1" applyBorder="1"/>
    <xf numFmtId="0" fontId="48" fillId="11" borderId="22" xfId="0" applyFont="1" applyFill="1" applyBorder="1" applyAlignment="1">
      <alignment vertical="center" wrapText="1"/>
    </xf>
    <xf numFmtId="0" fontId="48" fillId="11" borderId="0" xfId="0" applyFont="1" applyFill="1" applyBorder="1" applyAlignment="1">
      <alignment vertical="center" wrapText="1"/>
    </xf>
    <xf numFmtId="0" fontId="26" fillId="12" borderId="25" xfId="0" applyFont="1" applyFill="1" applyBorder="1" applyAlignment="1">
      <alignment vertical="center"/>
    </xf>
    <xf numFmtId="0" fontId="26" fillId="12" borderId="0" xfId="0" applyFont="1" applyFill="1" applyBorder="1" applyAlignment="1">
      <alignment vertical="center"/>
    </xf>
    <xf numFmtId="0" fontId="19" fillId="12" borderId="0" xfId="0" applyFont="1" applyFill="1" applyBorder="1"/>
    <xf numFmtId="0" fontId="22" fillId="5" borderId="57"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3" borderId="57" xfId="0" applyFont="1" applyFill="1" applyBorder="1" applyAlignment="1">
      <alignment horizontal="center" vertical="center" wrapText="1"/>
    </xf>
    <xf numFmtId="166" fontId="21" fillId="12" borderId="1" xfId="5" applyNumberFormat="1" applyFont="1" applyFill="1" applyBorder="1" applyAlignment="1">
      <alignment horizontal="right" vertical="center"/>
    </xf>
    <xf numFmtId="0" fontId="53" fillId="0" borderId="56" xfId="0" applyFont="1" applyFill="1" applyBorder="1" applyAlignment="1">
      <alignment horizontal="right" vertical="center" wrapText="1"/>
    </xf>
    <xf numFmtId="44" fontId="56" fillId="5" borderId="57" xfId="0" applyNumberFormat="1" applyFont="1" applyFill="1" applyBorder="1" applyAlignment="1">
      <alignment horizontal="right" vertical="center" wrapText="1"/>
    </xf>
    <xf numFmtId="44" fontId="53" fillId="0" borderId="57" xfId="0" applyNumberFormat="1" applyFont="1" applyFill="1" applyBorder="1" applyAlignment="1">
      <alignment horizontal="right" vertical="center" wrapText="1"/>
    </xf>
    <xf numFmtId="44" fontId="56" fillId="5" borderId="57" xfId="1" applyFont="1" applyFill="1" applyBorder="1" applyAlignment="1">
      <alignment horizontal="right" vertical="center" wrapText="1"/>
    </xf>
    <xf numFmtId="44" fontId="34" fillId="3" borderId="56" xfId="0" applyNumberFormat="1" applyFont="1" applyFill="1" applyBorder="1" applyAlignment="1">
      <alignment horizontal="right" vertical="center"/>
    </xf>
    <xf numFmtId="166" fontId="21" fillId="12" borderId="18" xfId="5" applyNumberFormat="1" applyFont="1" applyFill="1" applyBorder="1" applyAlignment="1">
      <alignment horizontal="right" vertical="center"/>
    </xf>
    <xf numFmtId="169" fontId="56" fillId="5" borderId="57" xfId="3" applyNumberFormat="1" applyFont="1" applyFill="1" applyBorder="1" applyAlignment="1">
      <alignment horizontal="right" vertical="center" wrapText="1"/>
    </xf>
    <xf numFmtId="169" fontId="53" fillId="0" borderId="57" xfId="3" applyNumberFormat="1" applyFont="1" applyFill="1" applyBorder="1" applyAlignment="1">
      <alignment horizontal="right" vertical="center" wrapText="1"/>
    </xf>
    <xf numFmtId="169" fontId="56" fillId="5" borderId="57" xfId="1" applyNumberFormat="1" applyFont="1" applyFill="1" applyBorder="1" applyAlignment="1">
      <alignment horizontal="right" vertical="center" wrapText="1"/>
    </xf>
    <xf numFmtId="44" fontId="19" fillId="0" borderId="0" xfId="0" applyNumberFormat="1" applyFont="1" applyFill="1" applyBorder="1" applyAlignment="1">
      <alignment horizontal="right" vertical="center"/>
    </xf>
    <xf numFmtId="166" fontId="21" fillId="0" borderId="0" xfId="5" applyNumberFormat="1" applyFont="1" applyFill="1" applyBorder="1" applyAlignment="1">
      <alignment horizontal="center" vertical="center" wrapText="1"/>
    </xf>
    <xf numFmtId="0" fontId="53" fillId="0" borderId="58" xfId="0" applyFont="1" applyFill="1" applyBorder="1" applyAlignment="1">
      <alignment horizontal="right" vertical="center" wrapText="1"/>
    </xf>
    <xf numFmtId="44" fontId="56" fillId="5" borderId="59" xfId="0" applyNumberFormat="1" applyFont="1" applyFill="1" applyBorder="1" applyAlignment="1">
      <alignment horizontal="right" vertical="center" wrapText="1"/>
    </xf>
    <xf numFmtId="44" fontId="53" fillId="0" borderId="59" xfId="0" applyNumberFormat="1" applyFont="1" applyFill="1" applyBorder="1" applyAlignment="1">
      <alignment horizontal="right" vertical="center" wrapText="1"/>
    </xf>
    <xf numFmtId="44" fontId="56" fillId="5" borderId="59" xfId="1" applyFont="1" applyFill="1" applyBorder="1" applyAlignment="1">
      <alignment horizontal="right" vertical="center" wrapText="1"/>
    </xf>
    <xf numFmtId="44" fontId="34" fillId="3" borderId="58" xfId="0" applyNumberFormat="1" applyFont="1" applyFill="1" applyBorder="1" applyAlignment="1">
      <alignment horizontal="right" vertical="center"/>
    </xf>
    <xf numFmtId="44" fontId="19" fillId="0" borderId="0" xfId="0" applyNumberFormat="1" applyFont="1"/>
    <xf numFmtId="0" fontId="53" fillId="0" borderId="35" xfId="0" applyFont="1" applyFill="1" applyBorder="1" applyAlignment="1">
      <alignment horizontal="right" vertical="center" wrapText="1"/>
    </xf>
    <xf numFmtId="44" fontId="56" fillId="5" borderId="24" xfId="1" applyFont="1" applyFill="1" applyBorder="1" applyAlignment="1">
      <alignment vertical="center" wrapText="1"/>
    </xf>
    <xf numFmtId="44" fontId="53" fillId="0" borderId="24" xfId="1" applyFont="1" applyFill="1" applyBorder="1" applyAlignment="1">
      <alignment vertical="center" wrapText="1"/>
    </xf>
    <xf numFmtId="44" fontId="53" fillId="5" borderId="24" xfId="1" applyFont="1" applyFill="1" applyBorder="1" applyAlignment="1">
      <alignment vertical="center" wrapText="1"/>
    </xf>
    <xf numFmtId="44" fontId="38" fillId="3" borderId="35" xfId="0" applyNumberFormat="1" applyFont="1" applyFill="1" applyBorder="1" applyAlignment="1">
      <alignment horizontal="right" vertical="center"/>
    </xf>
    <xf numFmtId="0" fontId="19" fillId="14" borderId="0" xfId="0" applyFont="1" applyFill="1" applyBorder="1" applyAlignment="1">
      <alignment vertical="center"/>
    </xf>
    <xf numFmtId="0" fontId="19" fillId="14" borderId="0" xfId="0" applyFont="1" applyFill="1" applyBorder="1"/>
    <xf numFmtId="0" fontId="21" fillId="14" borderId="0" xfId="0" applyFont="1" applyFill="1" applyBorder="1" applyAlignment="1">
      <alignment wrapText="1"/>
    </xf>
    <xf numFmtId="0" fontId="22" fillId="3" borderId="0" xfId="0" applyFont="1" applyFill="1" applyBorder="1" applyAlignment="1">
      <alignment horizontal="center" vertical="center" wrapText="1"/>
    </xf>
    <xf numFmtId="0" fontId="19" fillId="12" borderId="1" xfId="0" applyFont="1" applyFill="1" applyBorder="1"/>
    <xf numFmtId="166" fontId="21" fillId="12" borderId="2" xfId="5" applyNumberFormat="1" applyFont="1" applyFill="1" applyBorder="1" applyAlignment="1">
      <alignment horizontal="right" vertical="center"/>
    </xf>
    <xf numFmtId="44" fontId="53" fillId="5" borderId="57" xfId="0" applyNumberFormat="1" applyFont="1" applyFill="1" applyBorder="1" applyAlignment="1">
      <alignment horizontal="right" vertical="center" wrapText="1"/>
    </xf>
    <xf numFmtId="44" fontId="34" fillId="3" borderId="57" xfId="0" applyNumberFormat="1" applyFont="1" applyFill="1" applyBorder="1" applyAlignment="1">
      <alignment horizontal="right" vertical="center"/>
    </xf>
    <xf numFmtId="166" fontId="21" fillId="12" borderId="15" xfId="5" applyNumberFormat="1" applyFont="1" applyFill="1" applyBorder="1" applyAlignment="1">
      <alignment horizontal="right" vertical="center"/>
    </xf>
    <xf numFmtId="44" fontId="53" fillId="5" borderId="58" xfId="0" applyNumberFormat="1" applyFont="1" applyFill="1" applyBorder="1" applyAlignment="1">
      <alignment horizontal="right" vertical="center" wrapText="1"/>
    </xf>
    <xf numFmtId="44" fontId="38" fillId="3" borderId="58" xfId="0" applyNumberFormat="1" applyFont="1" applyFill="1" applyBorder="1" applyAlignment="1">
      <alignment horizontal="right" vertical="center"/>
    </xf>
    <xf numFmtId="44" fontId="53" fillId="5" borderId="24" xfId="0" applyNumberFormat="1" applyFont="1" applyFill="1" applyBorder="1" applyAlignment="1">
      <alignment horizontal="right" vertical="center" wrapText="1"/>
    </xf>
    <xf numFmtId="44" fontId="53" fillId="0" borderId="24" xfId="0" applyNumberFormat="1" applyFont="1" applyFill="1" applyBorder="1" applyAlignment="1">
      <alignment horizontal="right" vertical="center" wrapText="1"/>
    </xf>
    <xf numFmtId="44" fontId="56" fillId="5" borderId="24" xfId="1" applyFont="1" applyFill="1" applyBorder="1" applyAlignment="1">
      <alignment horizontal="right" vertical="center" wrapText="1"/>
    </xf>
    <xf numFmtId="44" fontId="34" fillId="3" borderId="24" xfId="0" applyNumberFormat="1" applyFont="1" applyFill="1" applyBorder="1" applyAlignment="1">
      <alignment horizontal="right" vertical="center"/>
    </xf>
    <xf numFmtId="0" fontId="48" fillId="0" borderId="0" xfId="0" applyFont="1" applyFill="1" applyBorder="1" applyAlignment="1">
      <alignment vertical="center" wrapText="1"/>
    </xf>
    <xf numFmtId="0" fontId="19" fillId="12" borderId="0" xfId="0" applyFont="1" applyFill="1"/>
    <xf numFmtId="44" fontId="53" fillId="0" borderId="59" xfId="1" applyFont="1" applyFill="1" applyBorder="1" applyAlignment="1">
      <alignment horizontal="right" vertical="center" wrapText="1"/>
    </xf>
    <xf numFmtId="0" fontId="19" fillId="14" borderId="35" xfId="0" applyFont="1" applyFill="1" applyBorder="1"/>
    <xf numFmtId="167" fontId="52" fillId="3" borderId="69" xfId="0" applyNumberFormat="1" applyFont="1" applyFill="1" applyBorder="1" applyAlignment="1">
      <alignment vertical="center"/>
    </xf>
    <xf numFmtId="0" fontId="33" fillId="0" borderId="4" xfId="0" applyFont="1" applyBorder="1" applyProtection="1">
      <protection hidden="1"/>
    </xf>
    <xf numFmtId="0" fontId="39" fillId="0" borderId="5" xfId="0" applyFont="1" applyBorder="1" applyProtection="1">
      <protection hidden="1"/>
    </xf>
    <xf numFmtId="0" fontId="39" fillId="0" borderId="6" xfId="0" applyFont="1" applyBorder="1" applyAlignment="1" applyProtection="1">
      <alignment wrapText="1"/>
      <protection hidden="1"/>
    </xf>
    <xf numFmtId="0" fontId="33" fillId="0" borderId="10" xfId="0" applyFont="1" applyBorder="1" applyProtection="1">
      <protection hidden="1"/>
    </xf>
    <xf numFmtId="0" fontId="39" fillId="0" borderId="0" xfId="0" applyFont="1" applyBorder="1" applyProtection="1">
      <protection hidden="1"/>
    </xf>
    <xf numFmtId="0" fontId="39" fillId="0" borderId="11" xfId="0" applyFont="1" applyBorder="1" applyAlignment="1" applyProtection="1">
      <alignment wrapText="1"/>
      <protection hidden="1"/>
    </xf>
    <xf numFmtId="0" fontId="6" fillId="0" borderId="7" xfId="0" applyFont="1" applyBorder="1" applyProtection="1">
      <protection hidden="1"/>
    </xf>
    <xf numFmtId="0" fontId="40" fillId="0" borderId="8" xfId="0" applyFont="1" applyBorder="1" applyProtection="1">
      <protection hidden="1"/>
    </xf>
    <xf numFmtId="0" fontId="39" fillId="0" borderId="8" xfId="0" applyFont="1" applyBorder="1" applyProtection="1">
      <protection hidden="1"/>
    </xf>
    <xf numFmtId="0" fontId="39" fillId="0" borderId="9" xfId="0" applyFont="1" applyBorder="1" applyAlignment="1" applyProtection="1">
      <alignment wrapText="1"/>
      <protection hidden="1"/>
    </xf>
    <xf numFmtId="0" fontId="17" fillId="0" borderId="0" xfId="0" applyFont="1" applyAlignment="1">
      <alignment horizontal="left"/>
    </xf>
    <xf numFmtId="0" fontId="2" fillId="0" borderId="26" xfId="0" applyFont="1" applyBorder="1" applyAlignment="1">
      <alignment horizontal="left"/>
    </xf>
    <xf numFmtId="0" fontId="3" fillId="0" borderId="0" xfId="0" applyFont="1" applyAlignment="1">
      <alignment horizontal="center" wrapText="1"/>
    </xf>
    <xf numFmtId="0" fontId="19" fillId="15" borderId="18" xfId="0" applyFont="1" applyFill="1" applyBorder="1" applyAlignment="1">
      <alignment horizontal="left" vertical="top"/>
    </xf>
    <xf numFmtId="0" fontId="38" fillId="3" borderId="0" xfId="0" applyFont="1" applyFill="1" applyBorder="1" applyAlignment="1">
      <alignment horizontal="center" vertical="center"/>
    </xf>
    <xf numFmtId="0" fontId="38" fillId="5" borderId="18" xfId="0" applyFont="1" applyFill="1" applyBorder="1" applyAlignment="1">
      <alignment horizontal="left" vertical="center"/>
    </xf>
    <xf numFmtId="0" fontId="38" fillId="5" borderId="12" xfId="0" applyFont="1" applyFill="1" applyBorder="1" applyAlignment="1">
      <alignment horizontal="left" vertical="center"/>
    </xf>
    <xf numFmtId="0" fontId="19" fillId="5" borderId="25" xfId="0" applyFont="1" applyFill="1" applyBorder="1" applyAlignment="1">
      <alignment horizontal="center" vertical="top" wrapText="1"/>
    </xf>
    <xf numFmtId="0" fontId="19" fillId="5" borderId="0" xfId="0" applyFont="1" applyFill="1" applyBorder="1" applyAlignment="1">
      <alignment horizontal="center" vertical="top" wrapText="1"/>
    </xf>
    <xf numFmtId="0" fontId="19" fillId="15" borderId="18" xfId="0" applyFont="1" applyFill="1" applyBorder="1" applyAlignment="1">
      <alignment horizontal="left" vertical="top" wrapText="1"/>
    </xf>
    <xf numFmtId="0" fontId="19" fillId="15" borderId="18" xfId="0" applyFont="1" applyFill="1" applyBorder="1" applyAlignment="1">
      <alignment horizontal="center" vertical="top" wrapText="1"/>
    </xf>
    <xf numFmtId="0" fontId="19" fillId="15" borderId="25" xfId="0" applyFont="1" applyFill="1" applyBorder="1" applyAlignment="1">
      <alignment horizontal="center" vertical="top" wrapText="1"/>
    </xf>
    <xf numFmtId="0" fontId="19" fillId="15" borderId="0" xfId="0" applyFont="1" applyFill="1" applyBorder="1" applyAlignment="1">
      <alignment horizontal="center" vertical="top" wrapText="1"/>
    </xf>
    <xf numFmtId="14" fontId="38" fillId="5" borderId="18" xfId="0" applyNumberFormat="1" applyFont="1" applyFill="1" applyBorder="1" applyAlignment="1">
      <alignment horizontal="left" vertical="top"/>
    </xf>
    <xf numFmtId="0" fontId="19" fillId="5" borderId="18" xfId="0" applyFont="1" applyFill="1" applyBorder="1" applyAlignment="1">
      <alignment horizontal="center" vertical="top" wrapText="1"/>
    </xf>
    <xf numFmtId="0" fontId="26" fillId="12" borderId="25" xfId="0" applyFont="1" applyFill="1" applyBorder="1" applyAlignment="1">
      <alignment horizontal="left" vertical="center"/>
    </xf>
    <xf numFmtId="0" fontId="26" fillId="12" borderId="0" xfId="0" applyFont="1" applyFill="1" applyBorder="1" applyAlignment="1">
      <alignment horizontal="left" vertical="center"/>
    </xf>
    <xf numFmtId="0" fontId="19" fillId="5" borderId="2" xfId="0" applyFont="1" applyFill="1" applyBorder="1" applyAlignment="1">
      <alignment horizontal="center" vertical="top" wrapText="1"/>
    </xf>
    <xf numFmtId="0" fontId="19" fillId="5" borderId="3" xfId="0" applyFont="1" applyFill="1" applyBorder="1" applyAlignment="1">
      <alignment horizontal="center" vertical="top" wrapText="1"/>
    </xf>
    <xf numFmtId="0" fontId="48" fillId="11" borderId="19" xfId="0" applyFont="1" applyFill="1" applyBorder="1" applyAlignment="1">
      <alignment horizontal="center" vertical="center" wrapText="1"/>
    </xf>
    <xf numFmtId="0" fontId="48" fillId="11" borderId="21" xfId="0" applyFont="1" applyFill="1" applyBorder="1" applyAlignment="1">
      <alignment horizontal="center" vertical="center" wrapText="1"/>
    </xf>
    <xf numFmtId="0" fontId="26" fillId="12" borderId="1" xfId="0" applyFont="1" applyFill="1" applyBorder="1" applyAlignment="1">
      <alignment horizontal="center" vertical="center"/>
    </xf>
    <xf numFmtId="0" fontId="26" fillId="12" borderId="14" xfId="0" applyFont="1" applyFill="1" applyBorder="1" applyAlignment="1">
      <alignment horizontal="center" vertical="center"/>
    </xf>
    <xf numFmtId="0" fontId="34" fillId="0" borderId="37" xfId="0" applyFont="1" applyFill="1" applyBorder="1" applyAlignment="1">
      <alignment horizontal="left" vertical="center"/>
    </xf>
    <xf numFmtId="0" fontId="34" fillId="0" borderId="38" xfId="0" applyFont="1" applyFill="1" applyBorder="1" applyAlignment="1">
      <alignment horizontal="left" vertical="center"/>
    </xf>
    <xf numFmtId="0" fontId="34" fillId="0" borderId="36"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8" xfId="0" applyFont="1" applyBorder="1" applyAlignment="1">
      <alignment horizontal="center" vertical="center"/>
    </xf>
    <xf numFmtId="14" fontId="6" fillId="0" borderId="8" xfId="0" applyNumberFormat="1" applyFont="1" applyFill="1" applyBorder="1" applyAlignment="1">
      <alignment horizontal="center" vertical="center"/>
    </xf>
    <xf numFmtId="14" fontId="34" fillId="0" borderId="8" xfId="0" applyNumberFormat="1" applyFont="1" applyFill="1" applyBorder="1" applyAlignment="1">
      <alignment horizontal="center" vertical="center"/>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21" fillId="0" borderId="8" xfId="0" applyFont="1" applyFill="1" applyBorder="1" applyAlignment="1">
      <alignment vertical="center"/>
    </xf>
    <xf numFmtId="49" fontId="21" fillId="0" borderId="37" xfId="0" applyNumberFormat="1" applyFont="1" applyFill="1" applyBorder="1" applyAlignment="1">
      <alignment horizontal="left" vertical="center"/>
    </xf>
    <xf numFmtId="0" fontId="21" fillId="0" borderId="47" xfId="0" applyFont="1" applyFill="1" applyBorder="1" applyAlignment="1">
      <alignment horizontal="center"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3" xfId="0" applyFont="1" applyFill="1" applyBorder="1" applyAlignment="1">
      <alignment horizontal="left" vertical="center"/>
    </xf>
    <xf numFmtId="0" fontId="34" fillId="0" borderId="47" xfId="0" applyFont="1" applyFill="1" applyBorder="1" applyAlignment="1">
      <alignment horizontal="center" vertical="center"/>
    </xf>
    <xf numFmtId="44" fontId="34" fillId="0" borderId="0" xfId="1" applyFont="1" applyFill="1" applyBorder="1" applyAlignment="1">
      <alignment horizontal="center" vertical="center"/>
    </xf>
    <xf numFmtId="0" fontId="34" fillId="0" borderId="10" xfId="0" applyFont="1" applyBorder="1" applyAlignment="1">
      <alignment horizontal="left"/>
    </xf>
    <xf numFmtId="0" fontId="34" fillId="0" borderId="0" xfId="0" applyFont="1" applyBorder="1" applyAlignment="1">
      <alignment horizontal="left"/>
    </xf>
    <xf numFmtId="0" fontId="34" fillId="0" borderId="48"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36" xfId="0" applyFont="1" applyBorder="1" applyAlignment="1">
      <alignment horizontal="left" vertical="center"/>
    </xf>
    <xf numFmtId="0" fontId="34" fillId="0" borderId="37" xfId="0" applyFont="1" applyBorder="1" applyAlignment="1">
      <alignment horizontal="left" vertical="center"/>
    </xf>
    <xf numFmtId="0" fontId="21" fillId="0" borderId="20" xfId="0" applyFont="1" applyFill="1" applyBorder="1" applyAlignment="1">
      <alignment horizontal="center" vertical="top"/>
    </xf>
    <xf numFmtId="0" fontId="19" fillId="0" borderId="0" xfId="0" applyFont="1" applyAlignment="1">
      <alignment vertical="top"/>
    </xf>
    <xf numFmtId="0" fontId="19" fillId="0" borderId="0" xfId="0" applyFont="1" applyAlignment="1">
      <alignment horizontal="left" vertical="top" wrapText="1"/>
    </xf>
    <xf numFmtId="0" fontId="19" fillId="0" borderId="0" xfId="0" applyFont="1" applyFill="1" applyAlignment="1">
      <alignment horizontal="left" vertical="top"/>
    </xf>
    <xf numFmtId="0" fontId="19" fillId="0" borderId="0" xfId="0" applyFont="1" applyFill="1" applyBorder="1" applyAlignment="1">
      <alignment horizontal="center"/>
    </xf>
    <xf numFmtId="0" fontId="19" fillId="0" borderId="0" xfId="0" applyFont="1" applyFill="1" applyAlignment="1">
      <alignment vertical="top" wrapText="1"/>
    </xf>
    <xf numFmtId="44" fontId="19" fillId="0" borderId="0" xfId="1" applyFont="1" applyFill="1" applyBorder="1" applyAlignment="1">
      <alignment horizontal="center"/>
    </xf>
    <xf numFmtId="44" fontId="19" fillId="0" borderId="40" xfId="1" applyFont="1" applyFill="1" applyBorder="1" applyAlignment="1">
      <alignment horizontal="center"/>
    </xf>
    <xf numFmtId="44" fontId="34" fillId="0" borderId="8" xfId="0" applyNumberFormat="1" applyFont="1" applyBorder="1" applyAlignment="1">
      <alignment horizontal="center"/>
    </xf>
    <xf numFmtId="0" fontId="34" fillId="0" borderId="8" xfId="0" applyFont="1" applyBorder="1" applyAlignment="1">
      <alignment horizontal="center"/>
    </xf>
    <xf numFmtId="0" fontId="34" fillId="0" borderId="39" xfId="0" applyFont="1" applyBorder="1" applyAlignment="1" applyProtection="1">
      <alignment horizontal="right"/>
      <protection locked="0"/>
    </xf>
    <xf numFmtId="0" fontId="26" fillId="2" borderId="1" xfId="0" applyFont="1" applyFill="1" applyBorder="1" applyAlignment="1" applyProtection="1">
      <alignment horizontal="left" vertical="center"/>
      <protection locked="0"/>
    </xf>
    <xf numFmtId="0" fontId="26" fillId="2" borderId="2" xfId="0" applyFont="1" applyFill="1" applyBorder="1" applyAlignment="1" applyProtection="1">
      <alignment horizontal="left" vertical="center"/>
      <protection locked="0"/>
    </xf>
    <xf numFmtId="0" fontId="26" fillId="2" borderId="3" xfId="0" applyFont="1" applyFill="1" applyBorder="1" applyAlignment="1" applyProtection="1">
      <alignment horizontal="left" vertical="center"/>
      <protection locked="0"/>
    </xf>
    <xf numFmtId="44" fontId="34" fillId="0" borderId="50" xfId="1" applyFont="1" applyFill="1" applyBorder="1" applyAlignment="1" applyProtection="1">
      <alignment horizontal="center" vertical="center"/>
    </xf>
    <xf numFmtId="44" fontId="34" fillId="0" borderId="0" xfId="1" applyFont="1" applyFill="1" applyBorder="1" applyAlignment="1" applyProtection="1">
      <alignment horizontal="center" vertical="center"/>
    </xf>
    <xf numFmtId="44" fontId="34" fillId="0" borderId="39" xfId="1" applyFont="1" applyFill="1" applyBorder="1" applyAlignment="1" applyProtection="1">
      <alignment horizontal="center" vertical="center"/>
    </xf>
    <xf numFmtId="165" fontId="34" fillId="0" borderId="39" xfId="1" applyNumberFormat="1" applyFont="1" applyFill="1" applyBorder="1" applyAlignment="1" applyProtection="1">
      <alignment horizontal="center"/>
    </xf>
    <xf numFmtId="0" fontId="34" fillId="0" borderId="41" xfId="0" applyFont="1" applyBorder="1" applyAlignment="1" applyProtection="1">
      <alignment horizontal="left"/>
      <protection locked="0"/>
    </xf>
    <xf numFmtId="0" fontId="34" fillId="0" borderId="39" xfId="0" applyFont="1" applyBorder="1" applyAlignment="1" applyProtection="1">
      <alignment horizontal="left"/>
      <protection locked="0"/>
    </xf>
    <xf numFmtId="0" fontId="34" fillId="0" borderId="54" xfId="0" applyFont="1" applyBorder="1" applyAlignment="1" applyProtection="1">
      <alignment horizontal="left"/>
      <protection locked="0"/>
    </xf>
    <xf numFmtId="0" fontId="34" fillId="0" borderId="50" xfId="0" applyFont="1" applyBorder="1" applyAlignment="1" applyProtection="1">
      <alignment horizontal="left"/>
      <protection locked="0"/>
    </xf>
    <xf numFmtId="0" fontId="34" fillId="0" borderId="10" xfId="0" applyFont="1" applyBorder="1" applyAlignment="1" applyProtection="1">
      <alignment horizontal="left"/>
      <protection locked="0"/>
    </xf>
    <xf numFmtId="0" fontId="34" fillId="0" borderId="0" xfId="0" applyFont="1" applyBorder="1" applyAlignment="1" applyProtection="1">
      <alignment horizontal="left"/>
      <protection locked="0"/>
    </xf>
    <xf numFmtId="0" fontId="21" fillId="0" borderId="50" xfId="0" applyFont="1" applyBorder="1" applyAlignment="1">
      <alignment horizontal="center"/>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4" xfId="0" applyFont="1" applyBorder="1" applyAlignment="1">
      <alignment horizontal="left" vertical="top" wrapText="1"/>
    </xf>
    <xf numFmtId="0" fontId="34" fillId="0" borderId="5" xfId="0" applyFont="1" applyBorder="1" applyAlignment="1">
      <alignment horizontal="left" vertical="top" wrapText="1"/>
    </xf>
    <xf numFmtId="0" fontId="34" fillId="0" borderId="10" xfId="0" applyFont="1" applyBorder="1" applyAlignment="1">
      <alignment horizontal="left" vertical="top" wrapText="1"/>
    </xf>
    <xf numFmtId="0" fontId="34" fillId="0" borderId="0" xfId="0" applyFont="1" applyBorder="1" applyAlignment="1">
      <alignment horizontal="left" vertical="top" wrapText="1"/>
    </xf>
    <xf numFmtId="0" fontId="34" fillId="0" borderId="7" xfId="0" applyFont="1" applyBorder="1" applyAlignment="1">
      <alignment horizontal="left" vertical="top" wrapText="1"/>
    </xf>
    <xf numFmtId="0" fontId="34" fillId="0" borderId="8" xfId="0" applyFont="1" applyBorder="1" applyAlignment="1">
      <alignment horizontal="left" vertical="top" wrapText="1"/>
    </xf>
    <xf numFmtId="10" fontId="34" fillId="0" borderId="0" xfId="3" applyNumberFormat="1" applyFont="1" applyBorder="1" applyAlignment="1">
      <alignment horizontal="right" vertical="center"/>
    </xf>
    <xf numFmtId="0" fontId="36" fillId="0" borderId="0" xfId="0" applyFont="1" applyBorder="1" applyAlignment="1">
      <alignment horizontal="center" vertical="top" wrapText="1"/>
    </xf>
    <xf numFmtId="0" fontId="34" fillId="0" borderId="51" xfId="0" applyFont="1" applyBorder="1" applyAlignment="1">
      <alignment horizontal="left" vertical="center" wrapText="1"/>
    </xf>
    <xf numFmtId="0" fontId="34" fillId="0" borderId="47" xfId="0" applyFont="1" applyBorder="1" applyAlignment="1">
      <alignment horizontal="left" vertical="center" wrapText="1"/>
    </xf>
    <xf numFmtId="0" fontId="18" fillId="0" borderId="0" xfId="0" applyFont="1" applyFill="1" applyBorder="1" applyAlignment="1"/>
    <xf numFmtId="0" fontId="22" fillId="0" borderId="4" xfId="0" applyFont="1" applyBorder="1" applyAlignment="1">
      <alignment horizontal="center" vertical="top"/>
    </xf>
    <xf numFmtId="0" fontId="22" fillId="0" borderId="5" xfId="0" applyFont="1" applyBorder="1" applyAlignment="1">
      <alignment horizontal="center" vertical="top"/>
    </xf>
    <xf numFmtId="0" fontId="22" fillId="0" borderId="6" xfId="0" applyFont="1" applyBorder="1" applyAlignment="1">
      <alignment horizontal="center" vertical="top"/>
    </xf>
    <xf numFmtId="0" fontId="22" fillId="0" borderId="10" xfId="0" applyFont="1" applyBorder="1" applyAlignment="1">
      <alignment horizontal="center" vertical="top"/>
    </xf>
    <xf numFmtId="0" fontId="22" fillId="0" borderId="0" xfId="0" applyFont="1" applyBorder="1" applyAlignment="1">
      <alignment horizontal="center" vertical="top"/>
    </xf>
    <xf numFmtId="0" fontId="22" fillId="0" borderId="11" xfId="0" applyFont="1" applyBorder="1" applyAlignment="1">
      <alignment horizontal="center" vertical="top"/>
    </xf>
    <xf numFmtId="0" fontId="22" fillId="0" borderId="7" xfId="0" applyFont="1" applyBorder="1" applyAlignment="1">
      <alignment horizontal="center" vertical="top"/>
    </xf>
    <xf numFmtId="0" fontId="22" fillId="0" borderId="8" xfId="0" applyFont="1" applyBorder="1" applyAlignment="1">
      <alignment horizontal="center" vertical="top"/>
    </xf>
    <xf numFmtId="0" fontId="22" fillId="0" borderId="9" xfId="0" applyFont="1" applyBorder="1" applyAlignment="1">
      <alignment horizontal="center" vertical="top"/>
    </xf>
    <xf numFmtId="0" fontId="20" fillId="0" borderId="0" xfId="0" applyNumberFormat="1" applyFont="1" applyFill="1" applyBorder="1" applyAlignment="1">
      <alignment horizontal="left"/>
    </xf>
    <xf numFmtId="49" fontId="20" fillId="0" borderId="0" xfId="0" applyNumberFormat="1" applyFont="1" applyFill="1" applyBorder="1" applyAlignment="1">
      <alignment horizontal="center" vertical="center"/>
    </xf>
    <xf numFmtId="14"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8" xfId="0" applyFont="1" applyFill="1" applyBorder="1" applyAlignment="1">
      <alignment horizontal="left" vertical="center"/>
    </xf>
    <xf numFmtId="0" fontId="19" fillId="2" borderId="16"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1" fillId="0" borderId="0" xfId="0" applyFont="1" applyFill="1" applyBorder="1" applyAlignment="1">
      <alignment vertical="center"/>
    </xf>
    <xf numFmtId="49" fontId="21" fillId="0" borderId="5" xfId="0" applyNumberFormat="1" applyFont="1" applyFill="1" applyBorder="1" applyAlignment="1">
      <alignment horizontal="left" vertical="center"/>
    </xf>
    <xf numFmtId="0" fontId="21" fillId="0" borderId="5" xfId="0" applyFont="1" applyFill="1" applyBorder="1" applyAlignment="1">
      <alignment horizontal="center" vertical="center"/>
    </xf>
    <xf numFmtId="0" fontId="34" fillId="0" borderId="7" xfId="0" applyFont="1" applyBorder="1" applyAlignment="1">
      <alignment horizontal="left"/>
    </xf>
    <xf numFmtId="0" fontId="34" fillId="0" borderId="8" xfId="0" applyFont="1" applyBorder="1" applyAlignment="1">
      <alignment horizontal="left"/>
    </xf>
    <xf numFmtId="0" fontId="34" fillId="0" borderId="26" xfId="0" applyFont="1" applyFill="1" applyBorder="1" applyAlignment="1">
      <alignment vertical="center"/>
    </xf>
    <xf numFmtId="0" fontId="31" fillId="3" borderId="1" xfId="0" applyFont="1" applyFill="1" applyBorder="1" applyAlignment="1" applyProtection="1">
      <alignment horizontal="left" vertical="center" wrapText="1"/>
      <protection hidden="1"/>
    </xf>
    <xf numFmtId="0" fontId="31" fillId="3" borderId="2" xfId="0" applyFont="1" applyFill="1" applyBorder="1" applyAlignment="1" applyProtection="1">
      <alignment horizontal="left" vertical="center"/>
      <protection hidden="1"/>
    </xf>
    <xf numFmtId="0" fontId="31" fillId="3" borderId="3" xfId="0" applyFont="1" applyFill="1" applyBorder="1" applyAlignment="1" applyProtection="1">
      <alignment horizontal="left" vertical="center"/>
      <protection hidden="1"/>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34" fillId="0" borderId="0" xfId="0" applyFont="1" applyFill="1" applyBorder="1" applyAlignment="1">
      <alignment vertical="center"/>
    </xf>
    <xf numFmtId="0" fontId="19" fillId="0" borderId="13" xfId="0" applyFont="1" applyBorder="1" applyAlignment="1">
      <alignment horizontal="center" vertical="top" wrapText="1"/>
    </xf>
    <xf numFmtId="0" fontId="19" fillId="0" borderId="50" xfId="0" applyFont="1" applyBorder="1" applyAlignment="1">
      <alignment horizontal="center" vertical="top" wrapText="1"/>
    </xf>
    <xf numFmtId="0" fontId="19" fillId="0" borderId="25" xfId="0" applyFont="1" applyBorder="1" applyAlignment="1">
      <alignment horizontal="center" vertical="top" wrapText="1"/>
    </xf>
    <xf numFmtId="0" fontId="19" fillId="0" borderId="0" xfId="0" applyFont="1" applyBorder="1" applyAlignment="1">
      <alignment horizontal="center" vertical="top" wrapText="1"/>
    </xf>
    <xf numFmtId="0" fontId="19" fillId="0" borderId="16" xfId="0" applyFont="1" applyBorder="1" applyAlignment="1">
      <alignment horizontal="center" vertical="top" wrapText="1"/>
    </xf>
    <xf numFmtId="0" fontId="19" fillId="0" borderId="26" xfId="0" applyFont="1" applyBorder="1" applyAlignment="1">
      <alignment horizontal="center" vertical="top" wrapText="1"/>
    </xf>
    <xf numFmtId="0" fontId="19" fillId="0" borderId="13" xfId="0" applyFont="1" applyFill="1" applyBorder="1" applyAlignment="1">
      <alignment vertical="center"/>
    </xf>
    <xf numFmtId="0" fontId="19" fillId="0" borderId="50" xfId="0" applyFont="1" applyFill="1" applyBorder="1" applyAlignment="1">
      <alignment vertical="center"/>
    </xf>
    <xf numFmtId="0" fontId="34" fillId="0" borderId="50" xfId="0" applyFont="1" applyFill="1" applyBorder="1" applyAlignment="1">
      <alignment horizontal="center" vertical="center"/>
    </xf>
    <xf numFmtId="0" fontId="34" fillId="0" borderId="26" xfId="0" applyFont="1" applyFill="1" applyBorder="1" applyAlignment="1">
      <alignment horizontal="center" vertical="center"/>
    </xf>
    <xf numFmtId="0" fontId="19" fillId="0" borderId="0" xfId="0" applyFont="1" applyFill="1" applyBorder="1" applyAlignment="1">
      <alignment vertical="center"/>
    </xf>
    <xf numFmtId="0" fontId="19" fillId="0" borderId="26" xfId="0" applyFont="1" applyFill="1" applyBorder="1" applyAlignment="1">
      <alignment vertical="center"/>
    </xf>
    <xf numFmtId="0" fontId="19" fillId="0" borderId="25" xfId="0" applyFont="1" applyFill="1" applyBorder="1" applyAlignment="1">
      <alignment vertical="center"/>
    </xf>
    <xf numFmtId="0" fontId="19" fillId="0" borderId="16" xfId="0" applyFont="1" applyFill="1" applyBorder="1" applyAlignment="1">
      <alignment vertical="center"/>
    </xf>
    <xf numFmtId="0" fontId="34" fillId="0" borderId="50" xfId="0" applyFont="1" applyFill="1" applyBorder="1" applyAlignment="1">
      <alignment vertical="center"/>
    </xf>
    <xf numFmtId="0" fontId="31" fillId="3" borderId="2" xfId="0" applyFont="1" applyFill="1" applyBorder="1" applyAlignment="1" applyProtection="1">
      <alignment horizontal="left" vertical="center" wrapText="1"/>
      <protection hidden="1"/>
    </xf>
    <xf numFmtId="0" fontId="31" fillId="3" borderId="3" xfId="0" applyFont="1" applyFill="1" applyBorder="1" applyAlignment="1" applyProtection="1">
      <alignment horizontal="left" vertical="center" wrapText="1"/>
      <protection hidden="1"/>
    </xf>
    <xf numFmtId="0" fontId="34" fillId="0" borderId="1"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wrapText="1"/>
    </xf>
    <xf numFmtId="0" fontId="31" fillId="3" borderId="1" xfId="0" applyFont="1" applyFill="1" applyBorder="1" applyAlignment="1" applyProtection="1">
      <alignment horizontal="left" vertical="center"/>
      <protection hidden="1"/>
    </xf>
    <xf numFmtId="0" fontId="34" fillId="0" borderId="13" xfId="0" applyFont="1" applyFill="1" applyBorder="1" applyAlignment="1">
      <alignment horizontal="left" vertical="top" wrapText="1"/>
    </xf>
    <xf numFmtId="0" fontId="34" fillId="0" borderId="50"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25"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27"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8" xfId="0" applyFont="1" applyFill="1" applyBorder="1" applyAlignment="1">
      <alignment horizontal="left" vertical="top" wrapText="1"/>
    </xf>
    <xf numFmtId="0" fontId="34" fillId="0" borderId="50" xfId="0" applyFont="1" applyFill="1" applyBorder="1" applyAlignment="1">
      <alignment horizontal="center" wrapText="1"/>
    </xf>
    <xf numFmtId="0" fontId="34" fillId="0" borderId="14" xfId="0" applyFont="1" applyFill="1" applyBorder="1" applyAlignment="1">
      <alignment horizontal="center" wrapText="1"/>
    </xf>
    <xf numFmtId="0" fontId="34" fillId="0" borderId="16" xfId="0" applyFont="1" applyFill="1" applyBorder="1" applyAlignment="1">
      <alignment horizontal="left" vertical="top"/>
    </xf>
    <xf numFmtId="0" fontId="34" fillId="0" borderId="26" xfId="0" applyFont="1" applyFill="1" applyBorder="1" applyAlignment="1">
      <alignment horizontal="left" vertical="top"/>
    </xf>
    <xf numFmtId="0" fontId="34" fillId="0" borderId="26" xfId="0" applyFont="1" applyFill="1" applyBorder="1" applyAlignment="1">
      <alignment horizontal="center" vertical="top" wrapText="1"/>
    </xf>
    <xf numFmtId="0" fontId="26" fillId="3" borderId="50" xfId="0" applyFont="1" applyFill="1" applyBorder="1" applyAlignment="1">
      <alignment horizontal="left" vertical="center"/>
    </xf>
    <xf numFmtId="0" fontId="26" fillId="3" borderId="14" xfId="0" applyFont="1" applyFill="1" applyBorder="1" applyAlignment="1">
      <alignment horizontal="left" vertical="center"/>
    </xf>
    <xf numFmtId="0" fontId="26" fillId="3" borderId="26" xfId="0" applyFont="1" applyFill="1" applyBorder="1" applyAlignment="1">
      <alignment horizontal="left" vertical="center"/>
    </xf>
    <xf numFmtId="0" fontId="26" fillId="3" borderId="28" xfId="0" applyFont="1" applyFill="1" applyBorder="1" applyAlignment="1">
      <alignment horizontal="left" vertical="center"/>
    </xf>
    <xf numFmtId="0" fontId="25" fillId="3" borderId="13" xfId="0" applyFont="1" applyFill="1" applyBorder="1" applyAlignment="1">
      <alignment horizontal="center" vertical="center"/>
    </xf>
    <xf numFmtId="0" fontId="25" fillId="3" borderId="50"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26" xfId="0" applyFont="1" applyFill="1" applyBorder="1" applyAlignment="1">
      <alignment horizontal="center" vertical="center"/>
    </xf>
    <xf numFmtId="0" fontId="19" fillId="0" borderId="16" xfId="0" applyFont="1" applyFill="1" applyBorder="1" applyAlignment="1">
      <alignment horizontal="right" vertical="center"/>
    </xf>
    <xf numFmtId="0" fontId="19" fillId="0" borderId="26" xfId="0" applyFont="1" applyFill="1" applyBorder="1" applyAlignment="1">
      <alignment horizontal="right" vertical="center"/>
    </xf>
    <xf numFmtId="0" fontId="34" fillId="0" borderId="26" xfId="0" applyFont="1" applyFill="1" applyBorder="1" applyAlignment="1">
      <alignment horizontal="left" vertical="center" wrapText="1"/>
    </xf>
    <xf numFmtId="0" fontId="34" fillId="0" borderId="28" xfId="0" applyFont="1" applyFill="1" applyBorder="1" applyAlignment="1">
      <alignment horizontal="center" vertical="top" wrapText="1"/>
    </xf>
    <xf numFmtId="0" fontId="34" fillId="0" borderId="13" xfId="0" applyFont="1" applyFill="1" applyBorder="1" applyAlignment="1">
      <alignment horizontal="left"/>
    </xf>
    <xf numFmtId="0" fontId="34" fillId="0" borderId="50" xfId="0" applyFont="1" applyFill="1" applyBorder="1" applyAlignment="1">
      <alignment horizontal="left"/>
    </xf>
    <xf numFmtId="0" fontId="7" fillId="3" borderId="12" xfId="2" applyFont="1" applyFill="1" applyBorder="1" applyAlignment="1" applyProtection="1">
      <alignment horizontal="left" vertical="center" wrapText="1" indent="1"/>
      <protection hidden="1"/>
    </xf>
    <xf numFmtId="0" fontId="7" fillId="3" borderId="15" xfId="2" applyFont="1" applyFill="1" applyBorder="1" applyAlignment="1" applyProtection="1">
      <alignment horizontal="left" vertical="center" wrapText="1" indent="1"/>
      <protection hidden="1"/>
    </xf>
    <xf numFmtId="0" fontId="3" fillId="0" borderId="0" xfId="0" applyFont="1" applyBorder="1" applyAlignment="1">
      <alignment horizontal="left" vertical="center"/>
    </xf>
    <xf numFmtId="0" fontId="3" fillId="0" borderId="26" xfId="0" applyFont="1" applyBorder="1" applyAlignment="1">
      <alignment horizontal="left" vertical="center"/>
    </xf>
    <xf numFmtId="0" fontId="0" fillId="0" borderId="0" xfId="0" applyAlignment="1">
      <alignment horizontal="left" vertical="center"/>
    </xf>
    <xf numFmtId="0" fontId="0" fillId="0" borderId="26" xfId="0" applyBorder="1" applyAlignment="1">
      <alignment horizontal="left" vertical="center"/>
    </xf>
    <xf numFmtId="14" fontId="7" fillId="3" borderId="12" xfId="2" applyNumberFormat="1" applyFont="1" applyFill="1" applyBorder="1" applyAlignment="1" applyProtection="1">
      <alignment horizontal="center" vertical="center" wrapText="1"/>
      <protection hidden="1"/>
    </xf>
    <xf numFmtId="14" fontId="7" fillId="3" borderId="15" xfId="2" applyNumberFormat="1" applyFont="1" applyFill="1" applyBorder="1" applyAlignment="1" applyProtection="1">
      <alignment horizontal="center" vertical="center" wrapText="1"/>
      <protection hidden="1"/>
    </xf>
    <xf numFmtId="49" fontId="7" fillId="3" borderId="12" xfId="2" applyNumberFormat="1" applyFont="1" applyFill="1" applyBorder="1" applyAlignment="1" applyProtection="1">
      <alignment horizontal="left" vertical="center" wrapText="1" indent="1"/>
      <protection hidden="1"/>
    </xf>
    <xf numFmtId="49" fontId="7" fillId="3" borderId="15" xfId="2" applyNumberFormat="1" applyFont="1" applyFill="1" applyBorder="1" applyAlignment="1" applyProtection="1">
      <alignment horizontal="left" vertical="center" wrapText="1" indent="1"/>
      <protection hidden="1"/>
    </xf>
    <xf numFmtId="49" fontId="7" fillId="3" borderId="13" xfId="2" applyNumberFormat="1" applyFont="1" applyFill="1" applyBorder="1" applyAlignment="1" applyProtection="1">
      <alignment horizontal="center" vertical="center" wrapText="1"/>
      <protection hidden="1"/>
    </xf>
    <xf numFmtId="49" fontId="7" fillId="3" borderId="14" xfId="2" applyNumberFormat="1" applyFont="1" applyFill="1" applyBorder="1" applyAlignment="1" applyProtection="1">
      <alignment horizontal="center" vertical="center" wrapText="1"/>
      <protection hidden="1"/>
    </xf>
    <xf numFmtId="49" fontId="7" fillId="3" borderId="12" xfId="2" applyNumberFormat="1" applyFont="1" applyFill="1" applyBorder="1" applyAlignment="1" applyProtection="1">
      <alignment horizontal="center" vertical="center" wrapText="1"/>
      <protection hidden="1"/>
    </xf>
    <xf numFmtId="49" fontId="7" fillId="3" borderId="15" xfId="2" applyNumberFormat="1" applyFont="1" applyFill="1" applyBorder="1" applyAlignment="1" applyProtection="1">
      <alignment horizontal="center" vertical="center" wrapText="1"/>
      <protection hidden="1"/>
    </xf>
    <xf numFmtId="0" fontId="0" fillId="0" borderId="0" xfId="0" applyBorder="1" applyAlignment="1">
      <alignment horizontal="left" vertical="center"/>
    </xf>
    <xf numFmtId="0" fontId="7" fillId="3" borderId="18" xfId="2" applyFont="1" applyFill="1" applyBorder="1" applyAlignment="1" applyProtection="1">
      <alignment horizontal="center" vertical="center" wrapText="1"/>
      <protection hidden="1"/>
    </xf>
    <xf numFmtId="14" fontId="7" fillId="3" borderId="18" xfId="2" applyNumberFormat="1" applyFont="1" applyFill="1" applyBorder="1" applyAlignment="1" applyProtection="1">
      <alignment horizontal="center" vertical="center" wrapText="1"/>
      <protection hidden="1"/>
    </xf>
    <xf numFmtId="49" fontId="7" fillId="3" borderId="18" xfId="2" applyNumberFormat="1" applyFont="1" applyFill="1" applyBorder="1" applyAlignment="1" applyProtection="1">
      <alignment horizontal="center" vertical="center" wrapText="1"/>
      <protection hidden="1"/>
    </xf>
    <xf numFmtId="0" fontId="19" fillId="0" borderId="36" xfId="0" applyFont="1" applyBorder="1" applyAlignment="1">
      <alignment horizontal="left"/>
    </xf>
    <xf numFmtId="0" fontId="19" fillId="0" borderId="37" xfId="0" applyFont="1" applyBorder="1" applyAlignment="1">
      <alignment horizontal="left"/>
    </xf>
    <xf numFmtId="44" fontId="19" fillId="0" borderId="37" xfId="1" applyFont="1" applyFill="1" applyBorder="1" applyAlignment="1">
      <alignment horizontal="left" vertical="center"/>
    </xf>
    <xf numFmtId="44" fontId="19" fillId="0" borderId="38" xfId="1" applyFont="1" applyFill="1" applyBorder="1" applyAlignment="1">
      <alignment horizontal="left" vertical="center"/>
    </xf>
    <xf numFmtId="44" fontId="19" fillId="0" borderId="37" xfId="1" applyFont="1" applyFill="1" applyBorder="1" applyAlignment="1">
      <alignment horizontal="center" vertical="center"/>
    </xf>
    <xf numFmtId="0" fontId="19" fillId="0" borderId="0" xfId="0" applyNumberFormat="1" applyFont="1" applyFill="1" applyBorder="1" applyAlignment="1">
      <alignment horizontal="left"/>
    </xf>
    <xf numFmtId="0" fontId="26" fillId="2" borderId="36" xfId="0" applyFont="1" applyFill="1" applyBorder="1" applyAlignment="1">
      <alignment horizontal="center"/>
    </xf>
    <xf numFmtId="0" fontId="26" fillId="2" borderId="37" xfId="0" applyFont="1" applyFill="1" applyBorder="1" applyAlignment="1">
      <alignment horizontal="center"/>
    </xf>
    <xf numFmtId="0" fontId="26" fillId="2" borderId="38" xfId="0" applyFont="1" applyFill="1" applyBorder="1" applyAlignment="1">
      <alignment horizontal="center"/>
    </xf>
    <xf numFmtId="44" fontId="19" fillId="0" borderId="37" xfId="1" applyFont="1" applyFill="1" applyBorder="1" applyAlignment="1">
      <alignment horizontal="center"/>
    </xf>
    <xf numFmtId="44" fontId="19" fillId="0" borderId="38" xfId="1" applyFont="1" applyFill="1" applyBorder="1" applyAlignment="1">
      <alignment horizontal="center"/>
    </xf>
    <xf numFmtId="0" fontId="19" fillId="0" borderId="37" xfId="0" applyFont="1" applyBorder="1" applyAlignment="1">
      <alignment horizontal="center"/>
    </xf>
    <xf numFmtId="44" fontId="19" fillId="0" borderId="46" xfId="0" applyNumberFormat="1" applyFont="1" applyBorder="1" applyAlignment="1">
      <alignment horizontal="center"/>
    </xf>
    <xf numFmtId="0" fontId="26" fillId="2" borderId="45" xfId="0" applyFont="1" applyFill="1" applyBorder="1" applyAlignment="1">
      <alignment horizontal="center"/>
    </xf>
    <xf numFmtId="0" fontId="26" fillId="2" borderId="44" xfId="0" applyFont="1" applyFill="1" applyBorder="1" applyAlignment="1">
      <alignment horizontal="center"/>
    </xf>
    <xf numFmtId="0" fontId="26" fillId="2" borderId="43" xfId="0" applyFont="1" applyFill="1" applyBorder="1" applyAlignment="1">
      <alignment horizontal="center"/>
    </xf>
    <xf numFmtId="44" fontId="19" fillId="0" borderId="44" xfId="1" applyFont="1" applyFill="1" applyBorder="1" applyAlignment="1">
      <alignment horizontal="center"/>
    </xf>
    <xf numFmtId="44" fontId="19" fillId="0" borderId="43" xfId="1" applyFont="1" applyFill="1" applyBorder="1" applyAlignment="1">
      <alignment horizontal="center"/>
    </xf>
    <xf numFmtId="0" fontId="19" fillId="0" borderId="44" xfId="0" applyFont="1" applyBorder="1" applyAlignment="1">
      <alignment horizontal="center"/>
    </xf>
    <xf numFmtId="44" fontId="19" fillId="0" borderId="0" xfId="0" applyNumberFormat="1" applyFont="1" applyBorder="1" applyAlignment="1">
      <alignment horizontal="center"/>
    </xf>
    <xf numFmtId="0" fontId="19" fillId="0" borderId="0" xfId="0" applyFont="1" applyBorder="1" applyAlignment="1">
      <alignment horizontal="center"/>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0" fillId="0" borderId="0" xfId="0" applyNumberFormat="1" applyFont="1" applyFill="1" applyBorder="1" applyAlignment="1">
      <alignment horizontal="center" vertical="center"/>
    </xf>
    <xf numFmtId="14" fontId="19"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19" fillId="0" borderId="36" xfId="0" applyFont="1" applyBorder="1" applyAlignment="1">
      <alignment horizontal="left" vertical="center"/>
    </xf>
    <xf numFmtId="0" fontId="19" fillId="0" borderId="37" xfId="0" applyFont="1" applyBorder="1" applyAlignment="1">
      <alignment horizontal="left" vertical="center"/>
    </xf>
    <xf numFmtId="0" fontId="19" fillId="0" borderId="37" xfId="0" applyFont="1" applyFill="1" applyBorder="1" applyAlignment="1">
      <alignment horizontal="left" vertical="center"/>
    </xf>
    <xf numFmtId="0" fontId="19" fillId="0" borderId="38" xfId="0" applyFont="1" applyFill="1" applyBorder="1" applyAlignment="1">
      <alignment horizontal="left" vertical="center"/>
    </xf>
    <xf numFmtId="0" fontId="26" fillId="2" borderId="18" xfId="0" applyFont="1" applyFill="1" applyBorder="1" applyAlignment="1">
      <alignment horizontal="left" vertical="center"/>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44" fontId="34" fillId="0" borderId="11" xfId="1" applyFont="1" applyFill="1" applyBorder="1" applyAlignment="1">
      <alignment horizontal="center" vertical="center"/>
    </xf>
    <xf numFmtId="44" fontId="34" fillId="0" borderId="8" xfId="1" applyFont="1" applyFill="1" applyBorder="1" applyAlignment="1">
      <alignment horizontal="center" vertical="center"/>
    </xf>
    <xf numFmtId="0" fontId="34" fillId="0" borderId="4" xfId="0" applyFont="1" applyBorder="1" applyAlignment="1">
      <alignment horizontal="center"/>
    </xf>
    <xf numFmtId="0" fontId="34" fillId="0" borderId="5" xfId="0" applyFont="1" applyBorder="1" applyAlignment="1">
      <alignment horizontal="center"/>
    </xf>
    <xf numFmtId="0" fontId="34" fillId="0" borderId="6" xfId="0" applyFont="1" applyBorder="1" applyAlignment="1">
      <alignment horizontal="center"/>
    </xf>
    <xf numFmtId="0" fontId="38" fillId="0" borderId="4" xfId="0" applyFont="1" applyBorder="1" applyAlignment="1">
      <alignment horizontal="center"/>
    </xf>
    <xf numFmtId="0" fontId="38" fillId="0" borderId="5" xfId="0" applyFont="1" applyBorder="1" applyAlignment="1">
      <alignment horizontal="center"/>
    </xf>
    <xf numFmtId="0" fontId="38" fillId="0" borderId="6" xfId="0" applyFont="1" applyBorder="1" applyAlignment="1">
      <alignment horizontal="center"/>
    </xf>
    <xf numFmtId="44" fontId="34" fillId="0" borderId="39" xfId="1" applyFont="1" applyFill="1" applyBorder="1" applyAlignment="1">
      <alignment horizontal="center"/>
    </xf>
    <xf numFmtId="44" fontId="34" fillId="0" borderId="42" xfId="1" applyFont="1" applyFill="1" applyBorder="1" applyAlignment="1">
      <alignment horizontal="center"/>
    </xf>
    <xf numFmtId="0" fontId="34" fillId="0" borderId="10" xfId="0" applyFont="1" applyBorder="1" applyAlignment="1">
      <alignment horizontal="left" vertical="center"/>
    </xf>
    <xf numFmtId="0" fontId="34" fillId="0" borderId="0" xfId="0" applyFont="1" applyBorder="1" applyAlignment="1">
      <alignment horizontal="left" vertical="center"/>
    </xf>
    <xf numFmtId="0" fontId="34" fillId="0" borderId="11" xfId="0" applyFont="1" applyBorder="1" applyAlignment="1">
      <alignment horizontal="left" vertical="center"/>
    </xf>
    <xf numFmtId="44" fontId="34" fillId="0" borderId="9" xfId="1" applyFont="1" applyFill="1" applyBorder="1" applyAlignment="1">
      <alignment horizontal="center" vertical="center"/>
    </xf>
    <xf numFmtId="0" fontId="34" fillId="0" borderId="0" xfId="0" applyFont="1" applyAlignment="1">
      <alignment horizontal="left" vertical="top" wrapText="1"/>
    </xf>
    <xf numFmtId="0" fontId="34" fillId="0" borderId="9" xfId="0" applyFont="1" applyBorder="1" applyAlignment="1">
      <alignment horizontal="left" vertical="center"/>
    </xf>
    <xf numFmtId="0" fontId="34" fillId="0" borderId="8" xfId="0" applyFont="1" applyBorder="1" applyAlignment="1">
      <alignment horizontal="right" vertical="center"/>
    </xf>
    <xf numFmtId="0" fontId="37" fillId="0" borderId="0" xfId="0" applyFont="1" applyAlignment="1">
      <alignment horizontal="center" vertical="center" wrapText="1"/>
    </xf>
    <xf numFmtId="44" fontId="34" fillId="0" borderId="8" xfId="0" applyNumberFormat="1" applyFont="1" applyBorder="1" applyAlignment="1">
      <alignment horizontal="center" vertical="center"/>
    </xf>
    <xf numFmtId="0" fontId="34" fillId="0" borderId="9" xfId="0" applyFont="1" applyBorder="1" applyAlignment="1">
      <alignment horizontal="center" vertical="center"/>
    </xf>
    <xf numFmtId="44" fontId="34" fillId="0" borderId="50" xfId="1" applyFont="1" applyFill="1" applyBorder="1" applyAlignment="1">
      <alignment horizontal="center" vertical="center"/>
    </xf>
    <xf numFmtId="44" fontId="34" fillId="0" borderId="55" xfId="1" applyFont="1" applyFill="1" applyBorder="1" applyAlignment="1">
      <alignment horizontal="center" vertical="center"/>
    </xf>
    <xf numFmtId="0" fontId="34" fillId="0" borderId="0" xfId="0" applyFont="1" applyBorder="1" applyAlignment="1">
      <alignment horizontal="right" vertical="center"/>
    </xf>
    <xf numFmtId="0" fontId="34" fillId="0" borderId="5" xfId="0" applyFont="1" applyBorder="1" applyAlignment="1">
      <alignment horizontal="right" vertical="center"/>
    </xf>
    <xf numFmtId="49" fontId="19" fillId="0" borderId="0" xfId="1" applyNumberFormat="1" applyFont="1" applyFill="1" applyBorder="1" applyAlignment="1">
      <alignment horizontal="center"/>
    </xf>
    <xf numFmtId="49" fontId="19" fillId="0" borderId="40" xfId="1" applyNumberFormat="1" applyFont="1" applyFill="1" applyBorder="1" applyAlignment="1">
      <alignment horizontal="center"/>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9" xfId="0" applyFont="1" applyFill="1" applyBorder="1" applyAlignment="1">
      <alignment horizontal="left" vertical="center"/>
    </xf>
    <xf numFmtId="0" fontId="34" fillId="0" borderId="41" xfId="0" applyFont="1" applyBorder="1" applyAlignment="1">
      <alignment horizontal="left" vertical="center"/>
    </xf>
    <xf numFmtId="0" fontId="34" fillId="0" borderId="39" xfId="0" applyFont="1" applyBorder="1" applyAlignment="1">
      <alignment horizontal="left" vertical="center"/>
    </xf>
    <xf numFmtId="0" fontId="34" fillId="0" borderId="42" xfId="0" applyFont="1" applyBorder="1" applyAlignment="1">
      <alignment horizontal="left" vertical="center"/>
    </xf>
    <xf numFmtId="44" fontId="34" fillId="0" borderId="39" xfId="1" applyFont="1" applyFill="1" applyBorder="1" applyAlignment="1">
      <alignment horizontal="center" vertical="center"/>
    </xf>
    <xf numFmtId="44" fontId="34" fillId="0" borderId="42" xfId="1" applyFont="1" applyFill="1" applyBorder="1" applyAlignment="1">
      <alignment horizontal="center" vertical="center"/>
    </xf>
    <xf numFmtId="0" fontId="34" fillId="0" borderId="0" xfId="0" applyFont="1" applyAlignment="1">
      <alignment horizontal="left" vertical="top"/>
    </xf>
    <xf numFmtId="0" fontId="34" fillId="0" borderId="0" xfId="0" applyFont="1" applyAlignment="1">
      <alignment horizontal="left" vertical="center"/>
    </xf>
    <xf numFmtId="0" fontId="34" fillId="0" borderId="0" xfId="0" applyFont="1" applyAlignment="1">
      <alignment horizontal="left"/>
    </xf>
    <xf numFmtId="0" fontId="34" fillId="0" borderId="5" xfId="0" applyFont="1" applyBorder="1" applyAlignment="1">
      <alignment horizontal="left" vertical="center"/>
    </xf>
    <xf numFmtId="0" fontId="34" fillId="0" borderId="6" xfId="0" applyFont="1" applyBorder="1" applyAlignment="1">
      <alignment horizontal="left" vertical="center"/>
    </xf>
    <xf numFmtId="14" fontId="34" fillId="0" borderId="37" xfId="0" applyNumberFormat="1" applyFont="1" applyFill="1" applyBorder="1" applyAlignment="1">
      <alignment horizontal="center" vertical="center"/>
    </xf>
    <xf numFmtId="0" fontId="34" fillId="0" borderId="37" xfId="0" applyFont="1" applyBorder="1" applyAlignment="1">
      <alignment horizontal="center" vertical="center"/>
    </xf>
    <xf numFmtId="49" fontId="34" fillId="0" borderId="37" xfId="0" applyNumberFormat="1" applyFont="1" applyFill="1" applyBorder="1" applyAlignment="1">
      <alignment horizontal="center" vertical="center"/>
    </xf>
    <xf numFmtId="0" fontId="19" fillId="0" borderId="0" xfId="0" applyFont="1" applyBorder="1" applyAlignment="1">
      <alignment horizontal="right"/>
    </xf>
    <xf numFmtId="0" fontId="41" fillId="0" borderId="0" xfId="0" applyNumberFormat="1" applyFont="1" applyFill="1" applyBorder="1" applyAlignment="1">
      <alignment horizontal="center" vertical="center"/>
    </xf>
    <xf numFmtId="0" fontId="34" fillId="0" borderId="5" xfId="0" applyFont="1" applyFill="1" applyBorder="1" applyAlignment="1">
      <alignment horizontal="left" vertical="center"/>
    </xf>
    <xf numFmtId="0" fontId="34" fillId="0" borderId="8"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5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6" xfId="0" applyFont="1" applyFill="1" applyBorder="1" applyAlignment="1">
      <alignment horizontal="center" vertical="center"/>
    </xf>
    <xf numFmtId="165" fontId="34" fillId="0" borderId="39" xfId="1" applyNumberFormat="1" applyFont="1" applyFill="1" applyBorder="1" applyAlignment="1">
      <alignment horizontal="right"/>
    </xf>
    <xf numFmtId="0" fontId="34" fillId="0" borderId="41" xfId="0" applyFont="1" applyBorder="1" applyAlignment="1">
      <alignment horizontal="left" vertical="center" wrapText="1"/>
    </xf>
    <xf numFmtId="0" fontId="34" fillId="0" borderId="39" xfId="0" applyFont="1" applyBorder="1" applyAlignment="1">
      <alignment horizontal="left" vertical="center" wrapText="1"/>
    </xf>
    <xf numFmtId="0" fontId="34" fillId="0" borderId="4"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8" xfId="0" applyFont="1" applyFill="1" applyBorder="1" applyAlignment="1">
      <alignment horizontal="left" vertical="top" wrapText="1"/>
    </xf>
    <xf numFmtId="0" fontId="21" fillId="0" borderId="8" xfId="0" applyFont="1" applyFill="1" applyBorder="1" applyAlignment="1"/>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34" fillId="0" borderId="36" xfId="0" applyFont="1" applyBorder="1" applyAlignment="1">
      <alignment horizontal="left" vertical="center" wrapText="1"/>
    </xf>
    <xf numFmtId="0" fontId="34" fillId="0" borderId="37" xfId="0" applyFont="1" applyBorder="1" applyAlignment="1">
      <alignment horizontal="left" vertical="center" wrapText="1"/>
    </xf>
    <xf numFmtId="0" fontId="19" fillId="0" borderId="37" xfId="0" applyFont="1" applyFill="1" applyBorder="1" applyAlignment="1">
      <alignment horizontal="center" vertical="center"/>
    </xf>
    <xf numFmtId="0" fontId="36" fillId="0" borderId="0" xfId="0" applyFont="1" applyAlignment="1">
      <alignment horizontal="center" vertical="top"/>
    </xf>
    <xf numFmtId="0" fontId="34" fillId="0" borderId="54" xfId="0" applyFont="1" applyBorder="1" applyAlignment="1">
      <alignment horizontal="left"/>
    </xf>
    <xf numFmtId="0" fontId="34" fillId="0" borderId="50" xfId="0" applyFont="1" applyBorder="1" applyAlignment="1">
      <alignment horizontal="left"/>
    </xf>
    <xf numFmtId="0" fontId="34" fillId="0" borderId="7" xfId="0" applyFont="1" applyFill="1" applyBorder="1" applyAlignment="1">
      <alignment horizontal="right" vertical="center"/>
    </xf>
    <xf numFmtId="0" fontId="34" fillId="0" borderId="8" xfId="0" applyFont="1" applyFill="1" applyBorder="1" applyAlignment="1">
      <alignment horizontal="right" vertical="center"/>
    </xf>
    <xf numFmtId="0" fontId="34" fillId="0" borderId="9" xfId="0" applyFont="1" applyFill="1" applyBorder="1" applyAlignment="1">
      <alignment horizontal="right" vertical="center"/>
    </xf>
    <xf numFmtId="0" fontId="34" fillId="0" borderId="36" xfId="0" applyFont="1" applyFill="1" applyBorder="1" applyAlignment="1">
      <alignment horizontal="left" vertical="center"/>
    </xf>
    <xf numFmtId="0" fontId="34" fillId="0" borderId="60" xfId="0" applyFont="1" applyFill="1" applyBorder="1" applyAlignment="1">
      <alignment horizontal="right" vertical="center"/>
    </xf>
    <xf numFmtId="0" fontId="34" fillId="0" borderId="60" xfId="0" applyFont="1" applyFill="1" applyBorder="1" applyAlignment="1">
      <alignment horizontal="left" vertical="center"/>
    </xf>
    <xf numFmtId="0" fontId="21" fillId="0" borderId="36" xfId="0" applyFont="1" applyFill="1" applyBorder="1" applyAlignment="1">
      <alignment horizontal="right" vertical="center" wrapText="1"/>
    </xf>
    <xf numFmtId="0" fontId="21" fillId="0" borderId="37" xfId="0" applyFont="1" applyFill="1" applyBorder="1" applyAlignment="1">
      <alignment horizontal="right" vertical="center" wrapText="1"/>
    </xf>
    <xf numFmtId="0" fontId="21" fillId="0" borderId="38" xfId="0" applyFont="1" applyFill="1" applyBorder="1" applyAlignment="1">
      <alignment horizontal="right" vertical="center" wrapText="1"/>
    </xf>
    <xf numFmtId="0" fontId="21" fillId="0" borderId="36" xfId="0" applyFont="1" applyFill="1" applyBorder="1" applyAlignment="1">
      <alignment horizontal="right" vertical="center"/>
    </xf>
    <xf numFmtId="0" fontId="21" fillId="0" borderId="37" xfId="0" applyFont="1" applyFill="1" applyBorder="1" applyAlignment="1">
      <alignment horizontal="right" vertical="center"/>
    </xf>
    <xf numFmtId="0" fontId="21" fillId="0" borderId="38" xfId="0" applyFont="1" applyFill="1" applyBorder="1" applyAlignment="1">
      <alignment horizontal="right" vertical="center"/>
    </xf>
    <xf numFmtId="0" fontId="34" fillId="0" borderId="36" xfId="0" applyFont="1" applyFill="1" applyBorder="1" applyAlignment="1">
      <alignment horizontal="right" vertical="center"/>
    </xf>
    <xf numFmtId="0" fontId="34" fillId="0" borderId="37" xfId="0" applyFont="1" applyFill="1" applyBorder="1" applyAlignment="1">
      <alignment horizontal="right" vertical="center"/>
    </xf>
    <xf numFmtId="0" fontId="34" fillId="0" borderId="38" xfId="0" applyFont="1" applyFill="1" applyBorder="1" applyAlignment="1">
      <alignment horizontal="right" vertical="center"/>
    </xf>
    <xf numFmtId="0" fontId="21" fillId="2" borderId="36" xfId="0" applyFont="1" applyFill="1" applyBorder="1" applyAlignment="1">
      <alignment horizontal="right" vertical="center" wrapText="1"/>
    </xf>
    <xf numFmtId="0" fontId="21" fillId="2" borderId="37" xfId="0" applyFont="1" applyFill="1" applyBorder="1" applyAlignment="1">
      <alignment horizontal="right" vertical="center" wrapText="1"/>
    </xf>
    <xf numFmtId="0" fontId="21" fillId="2" borderId="38" xfId="0" applyFont="1" applyFill="1" applyBorder="1" applyAlignment="1">
      <alignment horizontal="right" vertical="center" wrapText="1"/>
    </xf>
    <xf numFmtId="0" fontId="34" fillId="0" borderId="36" xfId="0" applyFont="1" applyFill="1" applyBorder="1" applyAlignment="1">
      <alignment horizontal="center" vertical="center"/>
    </xf>
    <xf numFmtId="0" fontId="34" fillId="0" borderId="38"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4" fontId="34" fillId="0" borderId="36" xfId="0" applyNumberFormat="1" applyFont="1" applyFill="1" applyBorder="1" applyAlignment="1">
      <alignment horizontal="center" vertical="center"/>
    </xf>
    <xf numFmtId="14" fontId="34" fillId="0" borderId="38" xfId="0" applyNumberFormat="1" applyFont="1" applyFill="1" applyBorder="1" applyAlignment="1">
      <alignment horizontal="center" vertical="center"/>
    </xf>
    <xf numFmtId="0" fontId="21" fillId="2" borderId="63" xfId="0" applyFont="1" applyFill="1" applyBorder="1" applyAlignment="1">
      <alignment horizontal="right" vertical="center" wrapText="1"/>
    </xf>
    <xf numFmtId="0" fontId="21" fillId="2" borderId="64" xfId="0" applyFont="1" applyFill="1" applyBorder="1" applyAlignment="1">
      <alignment horizontal="right" vertical="center" wrapText="1"/>
    </xf>
    <xf numFmtId="0" fontId="21" fillId="2" borderId="65" xfId="0" applyFont="1" applyFill="1" applyBorder="1" applyAlignment="1">
      <alignment horizontal="right" vertical="center" wrapText="1"/>
    </xf>
    <xf numFmtId="0" fontId="21" fillId="0" borderId="45" xfId="0" applyFont="1" applyFill="1" applyBorder="1" applyAlignment="1">
      <alignment horizontal="right" vertical="center"/>
    </xf>
    <xf numFmtId="0" fontId="21" fillId="0" borderId="43" xfId="0" applyFont="1" applyFill="1" applyBorder="1" applyAlignment="1">
      <alignment horizontal="right" vertical="center"/>
    </xf>
    <xf numFmtId="0" fontId="21" fillId="2" borderId="36" xfId="0" applyFont="1" applyFill="1" applyBorder="1" applyAlignment="1">
      <alignment horizontal="right" vertical="center"/>
    </xf>
    <xf numFmtId="0" fontId="21" fillId="2" borderId="37" xfId="0" applyFont="1" applyFill="1" applyBorder="1" applyAlignment="1">
      <alignment horizontal="right" vertical="center"/>
    </xf>
    <xf numFmtId="0" fontId="21" fillId="2" borderId="38" xfId="0" applyFont="1" applyFill="1" applyBorder="1" applyAlignment="1">
      <alignment horizontal="right" vertical="center"/>
    </xf>
    <xf numFmtId="49" fontId="21" fillId="0" borderId="60" xfId="0" applyNumberFormat="1" applyFont="1" applyFill="1" applyBorder="1" applyAlignment="1">
      <alignment horizontal="center" vertical="center"/>
    </xf>
    <xf numFmtId="49" fontId="7" fillId="3" borderId="18" xfId="2" applyNumberFormat="1" applyFont="1" applyFill="1" applyBorder="1" applyAlignment="1" applyProtection="1">
      <alignment horizontal="center" vertical="center"/>
      <protection hidden="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2" xfId="0" applyFont="1" applyFill="1" applyBorder="1" applyAlignment="1">
      <alignment horizontal="center" vertical="center"/>
    </xf>
    <xf numFmtId="0" fontId="0" fillId="3" borderId="25" xfId="0" applyFill="1" applyBorder="1" applyAlignment="1">
      <alignment horizontal="center"/>
    </xf>
    <xf numFmtId="0" fontId="0" fillId="3" borderId="0" xfId="0" applyFill="1" applyBorder="1" applyAlignment="1">
      <alignment horizontal="center"/>
    </xf>
    <xf numFmtId="0" fontId="0" fillId="3" borderId="27" xfId="0" applyFill="1" applyBorder="1" applyAlignment="1">
      <alignment horizontal="center"/>
    </xf>
    <xf numFmtId="0" fontId="8" fillId="3" borderId="31" xfId="0" applyFont="1" applyFill="1" applyBorder="1" applyAlignment="1">
      <alignment horizontal="center" wrapText="1"/>
    </xf>
    <xf numFmtId="0" fontId="8" fillId="3" borderId="33" xfId="0" applyFont="1" applyFill="1" applyBorder="1" applyAlignment="1">
      <alignment horizontal="center"/>
    </xf>
    <xf numFmtId="0" fontId="3" fillId="0" borderId="40" xfId="0" applyFont="1" applyBorder="1" applyAlignment="1">
      <alignment horizontal="left" vertical="center"/>
    </xf>
    <xf numFmtId="0" fontId="0" fillId="0" borderId="40" xfId="0" applyBorder="1" applyAlignment="1">
      <alignment horizontal="left" vertical="center"/>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1" fillId="3" borderId="1" xfId="0" applyFont="1" applyFill="1" applyBorder="1" applyAlignment="1" applyProtection="1">
      <alignment horizontal="center" vertical="center" wrapText="1"/>
      <protection hidden="1"/>
    </xf>
    <xf numFmtId="0" fontId="31" fillId="3" borderId="2" xfId="0" applyFont="1" applyFill="1" applyBorder="1" applyAlignment="1" applyProtection="1">
      <alignment horizontal="center" vertical="center" wrapText="1"/>
      <protection hidden="1"/>
    </xf>
    <xf numFmtId="0" fontId="31" fillId="3" borderId="3" xfId="0" applyFont="1" applyFill="1" applyBorder="1" applyAlignment="1" applyProtection="1">
      <alignment horizontal="center" vertical="center" wrapText="1"/>
      <protection hidden="1"/>
    </xf>
    <xf numFmtId="0" fontId="34" fillId="0" borderId="50" xfId="0" applyFont="1" applyFill="1" applyBorder="1" applyAlignment="1">
      <alignment horizontal="left" vertical="top"/>
    </xf>
    <xf numFmtId="0" fontId="34" fillId="0" borderId="14" xfId="0" applyFont="1" applyFill="1" applyBorder="1" applyAlignment="1">
      <alignment horizontal="left" vertical="top"/>
    </xf>
    <xf numFmtId="0" fontId="34" fillId="0" borderId="28" xfId="0" applyFont="1" applyFill="1" applyBorder="1" applyAlignment="1">
      <alignment horizontal="left" vertical="top"/>
    </xf>
    <xf numFmtId="0" fontId="0" fillId="0" borderId="16" xfId="0" applyFill="1" applyBorder="1" applyAlignment="1">
      <alignment horizontal="left" vertical="top" wrapText="1"/>
    </xf>
    <xf numFmtId="0" fontId="0" fillId="0" borderId="26" xfId="0" applyFill="1" applyBorder="1" applyAlignment="1">
      <alignment horizontal="left" vertical="top" wrapText="1"/>
    </xf>
    <xf numFmtId="0" fontId="0" fillId="0" borderId="28" xfId="0" applyFill="1" applyBorder="1" applyAlignment="1">
      <alignment horizontal="left" vertical="top" wrapText="1"/>
    </xf>
    <xf numFmtId="0" fontId="0" fillId="0" borderId="13" xfId="0" applyFill="1" applyBorder="1" applyAlignment="1">
      <alignment horizontal="left" vertical="top" wrapText="1"/>
    </xf>
    <xf numFmtId="0" fontId="0" fillId="0" borderId="50" xfId="0" applyFill="1" applyBorder="1" applyAlignment="1">
      <alignment horizontal="left" vertical="top" wrapText="1"/>
    </xf>
    <xf numFmtId="0" fontId="0" fillId="0" borderId="14" xfId="0" applyFill="1" applyBorder="1" applyAlignment="1">
      <alignment horizontal="left" vertical="top" wrapText="1"/>
    </xf>
    <xf numFmtId="0" fontId="0" fillId="0" borderId="25" xfId="0" applyFill="1" applyBorder="1" applyAlignment="1">
      <alignment horizontal="left" vertical="top" wrapText="1"/>
    </xf>
    <xf numFmtId="0" fontId="0" fillId="0" borderId="0" xfId="0" applyFill="1" applyBorder="1" applyAlignment="1">
      <alignment horizontal="left" vertical="top" wrapText="1"/>
    </xf>
    <xf numFmtId="0" fontId="0" fillId="0" borderId="27" xfId="0" applyFill="1" applyBorder="1" applyAlignment="1">
      <alignment horizontal="left" vertical="top" wrapText="1"/>
    </xf>
    <xf numFmtId="0" fontId="0" fillId="0" borderId="13" xfId="0" applyFill="1" applyBorder="1" applyAlignment="1">
      <alignment horizontal="center" vertical="top" wrapText="1"/>
    </xf>
    <xf numFmtId="0" fontId="0" fillId="0" borderId="50" xfId="0" applyFill="1" applyBorder="1" applyAlignment="1">
      <alignment horizontal="center" vertical="top"/>
    </xf>
    <xf numFmtId="0" fontId="0" fillId="0" borderId="14" xfId="0" applyFill="1" applyBorder="1" applyAlignment="1">
      <alignment horizontal="center" vertical="top"/>
    </xf>
    <xf numFmtId="0" fontId="0" fillId="0" borderId="25" xfId="0" applyFill="1" applyBorder="1" applyAlignment="1">
      <alignment horizontal="center" vertical="top"/>
    </xf>
    <xf numFmtId="0" fontId="0" fillId="0" borderId="0" xfId="0" applyFill="1" applyBorder="1" applyAlignment="1">
      <alignment horizontal="center" vertical="top"/>
    </xf>
    <xf numFmtId="0" fontId="0" fillId="0" borderId="27" xfId="0" applyFill="1" applyBorder="1" applyAlignment="1">
      <alignment horizontal="center" vertical="top"/>
    </xf>
    <xf numFmtId="0" fontId="0" fillId="0" borderId="16" xfId="0" applyFill="1" applyBorder="1" applyAlignment="1">
      <alignment horizontal="center" vertical="top"/>
    </xf>
    <xf numFmtId="0" fontId="0" fillId="0" borderId="26" xfId="0" applyFill="1" applyBorder="1" applyAlignment="1">
      <alignment horizontal="center" vertical="top"/>
    </xf>
    <xf numFmtId="0" fontId="0" fillId="0" borderId="28" xfId="0" applyFill="1" applyBorder="1" applyAlignment="1">
      <alignment horizontal="center" vertical="top"/>
    </xf>
  </cellXfs>
  <cellStyles count="6">
    <cellStyle name="Komma" xfId="5" builtinId="3"/>
    <cellStyle name="Prozent" xfId="3" builtinId="5"/>
    <cellStyle name="Standard" xfId="0" builtinId="0"/>
    <cellStyle name="Standard 3" xfId="2"/>
    <cellStyle name="Währung" xfId="1" builtinId="4"/>
    <cellStyle name="Währung 2" xfId="4"/>
  </cellStyles>
  <dxfs count="252">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style="thin">
          <color auto="1"/>
        </left>
        <right style="thin">
          <color auto="1"/>
        </right>
        <bottom style="thin">
          <color auto="1"/>
        </bottom>
        <vertical/>
        <horizontal/>
      </border>
    </dxf>
    <dxf>
      <font>
        <b/>
        <i val="0"/>
        <color theme="9" tint="-0.24994659260841701"/>
      </font>
      <fill>
        <patternFill patternType="none">
          <fgColor auto="1"/>
          <bgColor auto="1"/>
        </patternFill>
      </fill>
    </dxf>
    <dxf>
      <font>
        <b/>
        <i val="0"/>
        <color rgb="FFD2A000"/>
      </font>
      <fill>
        <patternFill patternType="none">
          <bgColor auto="1"/>
        </patternFill>
      </fill>
    </dxf>
    <dxf>
      <font>
        <b/>
        <i val="0"/>
        <color rgb="FFFF0000"/>
      </font>
      <fill>
        <patternFill patternType="none">
          <fgColor auto="1"/>
          <bgColor auto="1"/>
        </patternFill>
      </fill>
    </dxf>
    <dxf>
      <font>
        <color rgb="FFFF0000"/>
      </font>
      <fill>
        <patternFill patternType="solid">
          <fgColor rgb="FFFF3300"/>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border>
        <left/>
        <right/>
        <top style="thin">
          <color auto="1"/>
        </top>
        <bottom/>
      </border>
    </dxf>
    <dxf>
      <font>
        <color theme="0"/>
      </font>
      <fill>
        <patternFill>
          <bgColor theme="0"/>
        </patternFill>
      </fill>
      <border>
        <left/>
        <right/>
        <top/>
        <bottom/>
        <vertical/>
        <horizontal/>
      </border>
    </dxf>
    <dxf>
      <font>
        <strike val="0"/>
        <color auto="1"/>
      </font>
      <fill>
        <patternFill>
          <bgColor theme="9" tint="0.79998168889431442"/>
        </patternFill>
      </fill>
      <border>
        <left/>
        <right/>
        <top/>
        <bottom/>
      </border>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border>
    </dxf>
    <dxf>
      <font>
        <strike val="0"/>
        <color auto="1"/>
      </font>
      <fill>
        <patternFill>
          <bgColor theme="9" tint="0.79998168889431442"/>
        </patternFill>
      </fill>
    </dxf>
    <dxf>
      <font>
        <strike val="0"/>
        <color auto="1"/>
      </font>
      <fill>
        <patternFill>
          <bgColor theme="9" tint="0.79998168889431442"/>
        </patternFill>
      </fill>
      <border>
        <left style="hair">
          <color auto="1"/>
        </left>
        <right style="hair">
          <color auto="1"/>
        </right>
        <top style="hair">
          <color auto="1"/>
        </top>
        <bottom style="hair">
          <color auto="1"/>
        </bottom>
      </border>
    </dxf>
    <dxf>
      <font>
        <strike val="0"/>
        <color auto="1"/>
      </font>
      <fill>
        <patternFill>
          <bgColor theme="9" tint="0.79998168889431442"/>
        </patternFill>
      </fill>
      <border>
        <left style="hair">
          <color auto="1"/>
        </left>
        <right style="hair">
          <color auto="1"/>
        </right>
        <top style="hair">
          <color auto="1"/>
        </top>
        <bottom style="hair">
          <color auto="1"/>
        </bottom>
      </border>
    </dxf>
    <dxf>
      <font>
        <strike val="0"/>
        <color auto="1"/>
      </font>
      <fill>
        <patternFill>
          <bgColor theme="9" tint="0.79998168889431442"/>
        </patternFill>
      </fill>
      <border>
        <left style="hair">
          <color auto="1"/>
        </left>
        <right style="hair">
          <color auto="1"/>
        </right>
        <top style="hair">
          <color auto="1"/>
        </top>
        <bottom style="hair">
          <color auto="1"/>
        </bottom>
      </border>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9" tint="0.79998168889431442"/>
        </patternFill>
      </fill>
    </dxf>
    <dxf>
      <fill>
        <patternFill>
          <bgColor theme="9" tint="0.79998168889431442"/>
        </patternFill>
      </fill>
    </dxf>
    <dxf>
      <fill>
        <patternFill patternType="none">
          <bgColor auto="1"/>
        </patternFill>
      </fill>
      <border>
        <left/>
        <right/>
        <top style="thin">
          <color auto="1"/>
        </top>
        <bottom/>
        <vertical/>
        <horizontal/>
      </border>
    </dxf>
    <dxf>
      <fill>
        <patternFill patternType="none">
          <bgColor auto="1"/>
        </patternFill>
      </fill>
      <border>
        <left/>
        <right/>
        <bottom/>
      </border>
    </dxf>
    <dxf>
      <fill>
        <patternFill>
          <bgColor theme="9" tint="0.79998168889431442"/>
        </patternFill>
      </fill>
      <border>
        <right style="thin">
          <color auto="1"/>
        </right>
        <bottom style="thin">
          <color auto="1"/>
        </bottom>
      </border>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color theme="0"/>
      </font>
      <fill>
        <patternFill>
          <bgColor theme="0"/>
        </patternFill>
      </fill>
      <border>
        <left/>
        <right/>
        <top/>
        <bottom/>
        <vertical/>
        <horizontal/>
      </border>
    </dxf>
    <dxf>
      <font>
        <strike val="0"/>
        <color auto="1"/>
      </font>
      <fill>
        <patternFill>
          <bgColor theme="9" tint="0.79998168889431442"/>
        </patternFill>
      </fill>
    </dxf>
    <dxf>
      <font>
        <color theme="0"/>
      </font>
      <fill>
        <patternFill>
          <bgColor theme="0"/>
        </patternFill>
      </fill>
      <border>
        <left/>
        <right/>
        <top/>
        <bottom/>
      </border>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border>
        <left style="thin">
          <color theme="0"/>
        </left>
        <right style="thin">
          <color theme="0"/>
        </right>
        <top style="thin">
          <color theme="0"/>
        </top>
        <bottom style="thin">
          <color theme="0"/>
        </bottom>
      </border>
    </dxf>
    <dxf>
      <font>
        <strike val="0"/>
        <color auto="1"/>
      </font>
      <fill>
        <patternFill>
          <bgColor theme="9" tint="0.79998168889431442"/>
        </patternFill>
      </fill>
    </dxf>
    <dxf>
      <font>
        <strike val="0"/>
        <color auto="1"/>
      </font>
      <fill>
        <patternFill>
          <bgColor theme="9" tint="0.79998168889431442"/>
        </patternFill>
      </fill>
    </dxf>
  </dxfs>
  <tableStyles count="0" defaultTableStyle="TableStyleMedium2" defaultPivotStyle="PivotStyleLight16"/>
  <colors>
    <mruColors>
      <color rgb="FF99CCFF"/>
      <color rgb="FFFF3300"/>
      <color rgb="FFFFFFCC"/>
      <color rgb="FFD2A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tion/Sozialplanung_LSZ/&#220;berarbeitung%20Pr&#252;fbescheid/Antrag_LSZ_V2024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Daten"/>
      <sheetName val="Antrag"/>
      <sheetName val="Beschreibung"/>
      <sheetName val="Antrag (Personal)"/>
      <sheetName val="Antrag (Sachmittel)"/>
      <sheetName val="Mittelabruf"/>
      <sheetName val="VN"/>
      <sheetName val="VN Personal"/>
      <sheetName val="VN Sachausgaben"/>
      <sheetName val="VN Statistik"/>
      <sheetName val="VN Sachbericht"/>
      <sheetName val="VWN"/>
    </sheetNames>
    <sheetDataSet>
      <sheetData sheetId="0"/>
      <sheetData sheetId="1"/>
      <sheetData sheetId="2">
        <row r="13">
          <cell r="AD13">
            <v>45327</v>
          </cell>
        </row>
        <row r="22">
          <cell r="O22" t="str">
            <v>Antrag auf Förderung</v>
          </cell>
        </row>
      </sheetData>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2"/>
  <sheetViews>
    <sheetView showGridLines="0" tabSelected="1" view="pageLayout" zoomScale="130" zoomScaleNormal="100" zoomScalePageLayoutView="130" workbookViewId="0">
      <selection activeCell="B6" sqref="B6"/>
    </sheetView>
  </sheetViews>
  <sheetFormatPr baseColWidth="10" defaultRowHeight="15" x14ac:dyDescent="0.25"/>
  <cols>
    <col min="1" max="1" width="6.42578125" customWidth="1"/>
    <col min="2" max="2" width="59.85546875" customWidth="1"/>
    <col min="4" max="292" width="1.28515625" customWidth="1"/>
  </cols>
  <sheetData>
    <row r="1" spans="1:3" ht="41.25" customHeight="1" x14ac:dyDescent="0.3">
      <c r="A1" s="423" t="s">
        <v>0</v>
      </c>
      <c r="B1" s="423"/>
      <c r="C1" s="423"/>
    </row>
    <row r="2" spans="1:3" s="48" customFormat="1" ht="15.75" customHeight="1" x14ac:dyDescent="0.25"/>
    <row r="3" spans="1:3" s="48" customFormat="1" ht="15.75" customHeight="1" x14ac:dyDescent="0.25">
      <c r="A3" s="47" t="s">
        <v>153</v>
      </c>
    </row>
    <row r="4" spans="1:3" s="48" customFormat="1" ht="15.75" customHeight="1" x14ac:dyDescent="0.25">
      <c r="A4" s="52" t="s">
        <v>148</v>
      </c>
      <c r="B4" s="49" t="s">
        <v>155</v>
      </c>
    </row>
    <row r="5" spans="1:3" s="48" customFormat="1" ht="60" x14ac:dyDescent="0.25">
      <c r="A5" s="50" t="s">
        <v>148</v>
      </c>
      <c r="B5" s="49" t="s">
        <v>154</v>
      </c>
    </row>
    <row r="6" spans="1:3" s="48" customFormat="1" ht="73.5" customHeight="1" x14ac:dyDescent="0.25">
      <c r="A6" s="50" t="s">
        <v>148</v>
      </c>
      <c r="B6" s="49" t="s">
        <v>164</v>
      </c>
    </row>
    <row r="7" spans="1:3" s="48" customFormat="1" ht="12.75" customHeight="1" x14ac:dyDescent="0.25">
      <c r="A7" s="50"/>
      <c r="B7" s="49"/>
    </row>
    <row r="9" spans="1:3" x14ac:dyDescent="0.25">
      <c r="A9" s="47" t="s">
        <v>108</v>
      </c>
    </row>
    <row r="10" spans="1:3" ht="18" customHeight="1" x14ac:dyDescent="0.25">
      <c r="A10" s="53" t="s">
        <v>474</v>
      </c>
      <c r="B10" s="54" t="s">
        <v>160</v>
      </c>
    </row>
    <row r="11" spans="1:3" ht="18" customHeight="1" x14ac:dyDescent="0.25">
      <c r="A11" s="53" t="s">
        <v>474</v>
      </c>
      <c r="B11" s="54" t="s">
        <v>158</v>
      </c>
    </row>
    <row r="12" spans="1:3" ht="18" customHeight="1" x14ac:dyDescent="0.25">
      <c r="A12" s="53" t="s">
        <v>56</v>
      </c>
      <c r="B12" s="54" t="s">
        <v>159</v>
      </c>
    </row>
    <row r="15" spans="1:3" x14ac:dyDescent="0.25">
      <c r="A15" s="421" t="s">
        <v>145</v>
      </c>
      <c r="B15" s="421"/>
    </row>
    <row r="16" spans="1:3" ht="47.25" customHeight="1" x14ac:dyDescent="0.25">
      <c r="A16" s="50" t="s">
        <v>146</v>
      </c>
      <c r="B16" s="49" t="s">
        <v>156</v>
      </c>
    </row>
    <row r="18" spans="1:2" ht="30" customHeight="1" x14ac:dyDescent="0.25">
      <c r="A18" s="422" t="s">
        <v>147</v>
      </c>
      <c r="B18" s="422"/>
    </row>
    <row r="19" spans="1:2" ht="60" x14ac:dyDescent="0.25">
      <c r="A19" s="51" t="s">
        <v>148</v>
      </c>
      <c r="B19" s="49" t="s">
        <v>152</v>
      </c>
    </row>
    <row r="20" spans="1:2" x14ac:dyDescent="0.25">
      <c r="A20" s="51" t="s">
        <v>148</v>
      </c>
      <c r="B20" s="49" t="s">
        <v>149</v>
      </c>
    </row>
    <row r="21" spans="1:2" ht="45" x14ac:dyDescent="0.25">
      <c r="A21" s="50" t="s">
        <v>148</v>
      </c>
      <c r="B21" s="49" t="s">
        <v>150</v>
      </c>
    </row>
    <row r="22" spans="1:2" ht="45" x14ac:dyDescent="0.25">
      <c r="A22" s="50" t="s">
        <v>148</v>
      </c>
      <c r="B22" s="49" t="s">
        <v>151</v>
      </c>
    </row>
  </sheetData>
  <mergeCells count="3">
    <mergeCell ref="A15:B15"/>
    <mergeCell ref="A18:B18"/>
    <mergeCell ref="A1:C1"/>
  </mergeCells>
  <pageMargins left="0.7" right="0.7" top="0.78740157499999996" bottom="0.78740157499999996"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17"/>
  <sheetViews>
    <sheetView view="pageLayout" zoomScaleNormal="100" workbookViewId="0">
      <selection activeCell="H5" sqref="H5"/>
    </sheetView>
  </sheetViews>
  <sheetFormatPr baseColWidth="10" defaultRowHeight="15" x14ac:dyDescent="0.25"/>
  <cols>
    <col min="1" max="1" width="3" customWidth="1"/>
    <col min="2" max="2" width="14.7109375" customWidth="1"/>
    <col min="3" max="3" width="13.5703125" customWidth="1"/>
    <col min="4" max="4" width="10.42578125" customWidth="1"/>
    <col min="5" max="5" width="21.85546875" customWidth="1"/>
    <col min="6" max="6" width="38.85546875" customWidth="1"/>
    <col min="7" max="8" width="15.28515625" customWidth="1"/>
  </cols>
  <sheetData>
    <row r="1" spans="1:8" ht="15" customHeight="1" x14ac:dyDescent="0.25">
      <c r="A1" s="599" t="s">
        <v>144</v>
      </c>
      <c r="B1" s="599"/>
      <c r="C1" s="599"/>
      <c r="D1" s="599"/>
      <c r="E1" s="601" t="str">
        <f>IF(VN!O32="","",VN!O32)</f>
        <v/>
      </c>
      <c r="F1" s="601"/>
      <c r="G1" s="601"/>
      <c r="H1" s="601"/>
    </row>
    <row r="2" spans="1:8" ht="15" customHeight="1" x14ac:dyDescent="0.25">
      <c r="A2" s="600"/>
      <c r="B2" s="600"/>
      <c r="C2" s="600"/>
      <c r="D2" s="600"/>
      <c r="E2" s="602" t="str">
        <f>IF(VN!O21="","",VN!O21)</f>
        <v/>
      </c>
      <c r="F2" s="602"/>
      <c r="G2" s="602"/>
      <c r="H2" s="602"/>
    </row>
    <row r="3" spans="1:8" s="5" customFormat="1" ht="15" customHeight="1" x14ac:dyDescent="0.25">
      <c r="A3" s="613" t="s">
        <v>14</v>
      </c>
      <c r="B3" s="614" t="s">
        <v>23</v>
      </c>
      <c r="C3" s="613" t="s">
        <v>24</v>
      </c>
      <c r="D3" s="613" t="s">
        <v>25</v>
      </c>
      <c r="E3" s="614" t="s">
        <v>26</v>
      </c>
      <c r="F3" s="614" t="s">
        <v>27</v>
      </c>
      <c r="G3" s="612" t="s">
        <v>28</v>
      </c>
      <c r="H3" s="612" t="s">
        <v>29</v>
      </c>
    </row>
    <row r="4" spans="1:8" s="5" customFormat="1" ht="27" customHeight="1" x14ac:dyDescent="0.25">
      <c r="A4" s="613"/>
      <c r="B4" s="614"/>
      <c r="C4" s="613"/>
      <c r="D4" s="613"/>
      <c r="E4" s="765"/>
      <c r="F4" s="765"/>
      <c r="G4" s="612"/>
      <c r="H4" s="612"/>
    </row>
    <row r="5" spans="1:8" x14ac:dyDescent="0.25">
      <c r="A5" s="2"/>
      <c r="C5" s="2"/>
      <c r="D5" s="2"/>
      <c r="E5" s="4"/>
      <c r="F5" s="4"/>
      <c r="G5" s="42"/>
      <c r="H5" s="2"/>
    </row>
    <row r="6" spans="1:8" ht="15" customHeight="1" x14ac:dyDescent="0.25"/>
    <row r="8" spans="1:8" x14ac:dyDescent="0.25">
      <c r="B8" s="2"/>
      <c r="C8" s="2"/>
      <c r="D8" s="2"/>
      <c r="E8" s="2"/>
      <c r="F8" s="2"/>
      <c r="G8" s="2"/>
      <c r="H8" s="2"/>
    </row>
    <row r="9" spans="1:8" x14ac:dyDescent="0.25">
      <c r="B9" s="2"/>
      <c r="C9" s="2"/>
      <c r="D9" s="2"/>
      <c r="E9" s="2"/>
      <c r="F9" s="2"/>
      <c r="G9" s="2"/>
      <c r="H9" s="2"/>
    </row>
    <row r="10" spans="1:8" x14ac:dyDescent="0.25">
      <c r="B10" s="2"/>
      <c r="C10" s="2"/>
      <c r="D10" s="2"/>
      <c r="E10" s="2"/>
      <c r="F10" s="2"/>
      <c r="G10" s="2"/>
      <c r="H10" s="2"/>
    </row>
    <row r="11" spans="1:8" x14ac:dyDescent="0.25">
      <c r="B11" s="2"/>
      <c r="C11" s="2"/>
      <c r="D11" s="2"/>
      <c r="E11" s="2"/>
      <c r="F11" s="2"/>
      <c r="G11" s="2"/>
      <c r="H11" s="2"/>
    </row>
    <row r="12" spans="1:8" x14ac:dyDescent="0.25">
      <c r="B12" s="2"/>
      <c r="C12" s="2"/>
      <c r="D12" s="2"/>
      <c r="E12" s="2"/>
      <c r="F12" s="2"/>
      <c r="G12" s="2"/>
      <c r="H12" s="2"/>
    </row>
    <row r="13" spans="1:8" x14ac:dyDescent="0.25">
      <c r="B13" s="2"/>
      <c r="C13" s="2"/>
      <c r="D13" s="2"/>
      <c r="E13" s="2"/>
      <c r="F13" s="2"/>
      <c r="G13" s="2"/>
      <c r="H13" s="2"/>
    </row>
    <row r="14" spans="1:8" x14ac:dyDescent="0.25">
      <c r="B14" s="2"/>
      <c r="C14" s="2"/>
      <c r="D14" s="2"/>
      <c r="E14" s="2"/>
      <c r="F14" s="2"/>
      <c r="G14" s="2"/>
      <c r="H14" s="2"/>
    </row>
    <row r="15" spans="1:8" x14ac:dyDescent="0.25">
      <c r="B15" s="2"/>
      <c r="C15" s="2"/>
      <c r="D15" s="2"/>
      <c r="E15" s="2"/>
      <c r="F15" s="2"/>
      <c r="G15" s="2"/>
      <c r="H15" s="2"/>
    </row>
    <row r="16" spans="1:8" x14ac:dyDescent="0.25">
      <c r="B16" s="2"/>
      <c r="C16" s="2"/>
      <c r="D16" s="2"/>
      <c r="E16" s="2"/>
      <c r="F16" s="2"/>
      <c r="G16" s="2"/>
      <c r="H16" s="2"/>
    </row>
    <row r="17" spans="2:8" x14ac:dyDescent="0.25">
      <c r="B17" s="2"/>
      <c r="C17" s="2"/>
      <c r="D17" s="2"/>
      <c r="E17" s="2"/>
      <c r="F17" s="2"/>
      <c r="G17" s="2"/>
      <c r="H17" s="2"/>
    </row>
  </sheetData>
  <mergeCells count="11">
    <mergeCell ref="A1:D2"/>
    <mergeCell ref="E1:H1"/>
    <mergeCell ref="E2:H2"/>
    <mergeCell ref="F3:F4"/>
    <mergeCell ref="G3:G4"/>
    <mergeCell ref="H3:H4"/>
    <mergeCell ref="A3:A4"/>
    <mergeCell ref="B3:B4"/>
    <mergeCell ref="C3:C4"/>
    <mergeCell ref="D3:D4"/>
    <mergeCell ref="E3:E4"/>
  </mergeCells>
  <pageMargins left="0.39370078740157483" right="0.39370078740157483" top="0.78740157480314965" bottom="0.78740157480314965" header="0.31496062992125984" footer="0.31496062992125984"/>
  <pageSetup paperSize="9" orientation="landscape" r:id="rId1"/>
  <headerFooter>
    <oddHeader>&amp;L&amp;"-,Fett"&amp;16Verwendungsnachweis&amp;"-,Standard"&amp;11
für Mittel aus dem Landesprogramm "Solidarisches Zusammenleben der Generationen"</oddHead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X52"/>
  <sheetViews>
    <sheetView view="pageLayout" topLeftCell="A9" zoomScale="120" zoomScaleNormal="100" zoomScalePageLayoutView="120" workbookViewId="0">
      <selection activeCell="A9" sqref="A9:B10"/>
    </sheetView>
  </sheetViews>
  <sheetFormatPr baseColWidth="10" defaultColWidth="11.42578125" defaultRowHeight="15" x14ac:dyDescent="0.25"/>
  <cols>
    <col min="1" max="1" width="3.7109375" style="13" customWidth="1"/>
    <col min="2" max="2" width="30.140625" style="16" customWidth="1"/>
    <col min="3" max="3" width="14.7109375" style="16" customWidth="1"/>
    <col min="4" max="4" width="21.42578125" style="16" customWidth="1"/>
    <col min="5" max="5" width="17.28515625" style="13" customWidth="1"/>
    <col min="6" max="6" width="24.140625" style="1" customWidth="1"/>
    <col min="7" max="7" width="27.28515625" style="1" customWidth="1"/>
    <col min="8" max="8" width="30.85546875" style="16" customWidth="1"/>
    <col min="9" max="12" width="11" style="13" customWidth="1"/>
    <col min="13" max="13" width="5.28515625" style="10" customWidth="1"/>
    <col min="14" max="14" width="8" style="10" customWidth="1"/>
    <col min="15" max="23" width="5.28515625" style="10" customWidth="1"/>
    <col min="24" max="24" width="11.42578125" style="13"/>
    <col min="25" max="16384" width="11.42578125" style="1"/>
  </cols>
  <sheetData>
    <row r="1" spans="1:24" hidden="1" x14ac:dyDescent="0.25">
      <c r="A1" s="11"/>
      <c r="B1" s="22"/>
      <c r="F1" s="9"/>
      <c r="G1" s="267" t="s">
        <v>272</v>
      </c>
      <c r="I1" s="14"/>
    </row>
    <row r="2" spans="1:24" ht="15.75" hidden="1" thickBot="1" x14ac:dyDescent="0.3">
      <c r="A2" s="12"/>
      <c r="E2" s="45"/>
      <c r="G2" s="266" t="s">
        <v>192</v>
      </c>
      <c r="I2" s="14"/>
      <c r="J2" s="45"/>
      <c r="K2" s="45"/>
      <c r="L2" s="45"/>
      <c r="X2" s="45"/>
    </row>
    <row r="3" spans="1:24" ht="15.75" hidden="1" thickBot="1" x14ac:dyDescent="0.3">
      <c r="A3" s="12"/>
      <c r="D3" s="40" t="s">
        <v>49</v>
      </c>
      <c r="E3" s="38" t="s">
        <v>33</v>
      </c>
      <c r="F3" s="1" t="s">
        <v>314</v>
      </c>
      <c r="G3" s="266" t="s">
        <v>193</v>
      </c>
      <c r="I3" s="213" t="s">
        <v>161</v>
      </c>
      <c r="J3" s="45"/>
      <c r="K3" s="45"/>
      <c r="L3" s="45"/>
      <c r="X3" s="45"/>
    </row>
    <row r="4" spans="1:24" ht="15.75" hidden="1" thickBot="1" x14ac:dyDescent="0.3">
      <c r="A4" s="12"/>
      <c r="D4" s="41" t="s">
        <v>50</v>
      </c>
      <c r="E4" s="13" t="s">
        <v>34</v>
      </c>
      <c r="F4" s="1" t="s">
        <v>315</v>
      </c>
      <c r="G4" s="266" t="s">
        <v>194</v>
      </c>
      <c r="I4" s="1" t="s">
        <v>162</v>
      </c>
    </row>
    <row r="5" spans="1:24" ht="20.45" hidden="1" customHeight="1" thickBot="1" x14ac:dyDescent="0.3">
      <c r="A5" s="12"/>
      <c r="D5" s="41" t="s">
        <v>51</v>
      </c>
      <c r="E5" s="13" t="s">
        <v>35</v>
      </c>
      <c r="F5" s="1" t="s">
        <v>317</v>
      </c>
      <c r="G5" s="266" t="s">
        <v>195</v>
      </c>
      <c r="I5" s="1" t="s">
        <v>42</v>
      </c>
    </row>
    <row r="6" spans="1:24" ht="21" hidden="1" customHeight="1" thickBot="1" x14ac:dyDescent="0.3">
      <c r="A6" s="12"/>
      <c r="D6" s="41" t="s">
        <v>52</v>
      </c>
      <c r="F6" s="269" t="s">
        <v>318</v>
      </c>
      <c r="G6" s="266" t="s">
        <v>196</v>
      </c>
    </row>
    <row r="7" spans="1:24" ht="21" hidden="1" customHeight="1" x14ac:dyDescent="0.25">
      <c r="A7" s="45"/>
      <c r="E7" s="45"/>
      <c r="G7" s="266" t="s">
        <v>197</v>
      </c>
      <c r="I7" s="45"/>
      <c r="J7" s="45"/>
      <c r="K7" s="45"/>
      <c r="L7" s="45"/>
      <c r="X7" s="45"/>
    </row>
    <row r="8" spans="1:24" ht="21" hidden="1" customHeight="1" x14ac:dyDescent="0.25">
      <c r="A8" s="45"/>
      <c r="E8" s="45"/>
      <c r="G8" s="268" t="s">
        <v>198</v>
      </c>
      <c r="I8" s="45"/>
      <c r="J8" s="45"/>
      <c r="K8" s="45"/>
      <c r="L8" s="45"/>
      <c r="X8" s="45"/>
    </row>
    <row r="9" spans="1:24" ht="21" customHeight="1" x14ac:dyDescent="0.25">
      <c r="A9" s="599" t="s">
        <v>39</v>
      </c>
      <c r="B9" s="599"/>
      <c r="C9" s="601" t="str">
        <f>IF(VN!O32="","",VN!O32)</f>
        <v/>
      </c>
      <c r="D9" s="601"/>
      <c r="E9" s="601"/>
      <c r="F9" s="601"/>
      <c r="G9" s="601"/>
      <c r="H9" s="599" t="s">
        <v>137</v>
      </c>
      <c r="I9" s="601" t="str">
        <f>IF(VN!O32="","",VN!O32)</f>
        <v/>
      </c>
      <c r="J9" s="601"/>
      <c r="K9" s="601"/>
      <c r="L9" s="601"/>
      <c r="M9" s="601"/>
      <c r="N9" s="601"/>
      <c r="O9" s="601"/>
      <c r="P9" s="601"/>
      <c r="Q9" s="601"/>
      <c r="R9" s="601"/>
      <c r="S9" s="601"/>
      <c r="T9" s="601"/>
      <c r="U9" s="601"/>
      <c r="V9" s="601"/>
      <c r="W9" s="601"/>
      <c r="X9" s="45"/>
    </row>
    <row r="10" spans="1:24" ht="14.45" customHeight="1" thickBot="1" x14ac:dyDescent="0.3">
      <c r="A10" s="600"/>
      <c r="B10" s="600"/>
      <c r="C10" s="602" t="str">
        <f>IF(VN!O21="","",VN!O21)</f>
        <v/>
      </c>
      <c r="D10" s="602"/>
      <c r="E10" s="602"/>
      <c r="F10" s="602"/>
      <c r="G10" s="602"/>
      <c r="H10" s="777"/>
      <c r="I10" s="778" t="str">
        <f>IF(VN!O21="","",VN!O21)</f>
        <v/>
      </c>
      <c r="J10" s="778"/>
      <c r="K10" s="778"/>
      <c r="L10" s="778"/>
      <c r="M10" s="778"/>
      <c r="N10" s="778"/>
      <c r="O10" s="778"/>
      <c r="P10" s="778"/>
      <c r="Q10" s="778"/>
      <c r="R10" s="778"/>
      <c r="S10" s="778"/>
      <c r="T10" s="778"/>
      <c r="U10" s="778"/>
      <c r="V10" s="778"/>
      <c r="W10" s="778"/>
      <c r="X10" s="45"/>
    </row>
    <row r="11" spans="1:24" ht="17.25" customHeight="1" x14ac:dyDescent="0.25">
      <c r="A11" s="772"/>
      <c r="B11" s="773"/>
      <c r="C11" s="773"/>
      <c r="D11" s="773"/>
      <c r="E11" s="773"/>
      <c r="F11" s="773"/>
      <c r="G11" s="774"/>
      <c r="H11" s="775" t="s">
        <v>46</v>
      </c>
      <c r="I11" s="766" t="s">
        <v>40</v>
      </c>
      <c r="J11" s="767"/>
      <c r="K11" s="767"/>
      <c r="L11" s="768"/>
      <c r="M11" s="769" t="s">
        <v>36</v>
      </c>
      <c r="N11" s="770"/>
      <c r="O11" s="770"/>
      <c r="P11" s="770"/>
      <c r="Q11" s="770"/>
      <c r="R11" s="770"/>
      <c r="S11" s="770"/>
      <c r="T11" s="770"/>
      <c r="U11" s="770"/>
      <c r="V11" s="770"/>
      <c r="W11" s="771"/>
    </row>
    <row r="12" spans="1:24" ht="84" customHeight="1" thickBot="1" x14ac:dyDescent="0.3">
      <c r="A12" s="34" t="s">
        <v>45</v>
      </c>
      <c r="B12" s="35" t="s">
        <v>30</v>
      </c>
      <c r="C12" s="36" t="s">
        <v>316</v>
      </c>
      <c r="D12" s="35" t="s">
        <v>31</v>
      </c>
      <c r="E12" s="35" t="s">
        <v>32</v>
      </c>
      <c r="F12" s="36" t="s">
        <v>177</v>
      </c>
      <c r="G12" s="37" t="s">
        <v>178</v>
      </c>
      <c r="H12" s="776"/>
      <c r="I12" s="18" t="s">
        <v>44</v>
      </c>
      <c r="J12" s="21" t="s">
        <v>37</v>
      </c>
      <c r="K12" s="21" t="s">
        <v>38</v>
      </c>
      <c r="L12" s="17" t="s">
        <v>141</v>
      </c>
      <c r="M12" s="19" t="s">
        <v>43</v>
      </c>
      <c r="N12" s="33" t="s">
        <v>261</v>
      </c>
      <c r="O12" s="20" t="s">
        <v>246</v>
      </c>
      <c r="P12" s="21" t="s">
        <v>247</v>
      </c>
      <c r="Q12" s="21" t="s">
        <v>248</v>
      </c>
      <c r="R12" s="21" t="s">
        <v>249</v>
      </c>
      <c r="S12" s="21" t="s">
        <v>138</v>
      </c>
      <c r="T12" s="21" t="s">
        <v>250</v>
      </c>
      <c r="U12" s="21" t="s">
        <v>139</v>
      </c>
      <c r="V12" s="21" t="s">
        <v>140</v>
      </c>
      <c r="W12" s="20" t="s">
        <v>142</v>
      </c>
    </row>
    <row r="13" spans="1:24" s="25" customFormat="1" ht="12.75" x14ac:dyDescent="0.25">
      <c r="A13" s="23" t="str">
        <f>IF(B13="","",1)</f>
        <v/>
      </c>
      <c r="B13" s="24"/>
      <c r="C13" s="24"/>
      <c r="D13" s="24"/>
      <c r="E13" s="39"/>
      <c r="F13" s="39"/>
      <c r="G13" s="26"/>
      <c r="H13" s="27" t="str">
        <f>IF(B13="","",B13)</f>
        <v/>
      </c>
      <c r="I13" s="15"/>
      <c r="J13" s="15"/>
      <c r="K13" s="15"/>
      <c r="L13" s="15"/>
      <c r="M13" s="28"/>
      <c r="N13" s="28"/>
      <c r="O13" s="28"/>
      <c r="P13" s="28"/>
      <c r="Q13" s="28"/>
      <c r="R13" s="28"/>
      <c r="S13" s="28"/>
      <c r="T13" s="28"/>
      <c r="U13" s="28"/>
      <c r="V13" s="28"/>
      <c r="W13" s="29"/>
      <c r="X13" s="28"/>
    </row>
    <row r="14" spans="1:24" s="3" customFormat="1" x14ac:dyDescent="0.25">
      <c r="A14" s="30" t="str">
        <f>IF(B14="","",A13+1)</f>
        <v/>
      </c>
      <c r="B14" s="24"/>
      <c r="C14" s="24"/>
      <c r="D14" s="24"/>
      <c r="E14" s="39"/>
      <c r="F14" s="39"/>
      <c r="G14" s="26"/>
      <c r="H14" s="27" t="str">
        <f t="shared" ref="H14:H22" si="0">IF(B14="","",B14)</f>
        <v/>
      </c>
      <c r="I14" s="15"/>
      <c r="J14" s="15"/>
      <c r="K14" s="15"/>
      <c r="L14" s="15"/>
      <c r="M14" s="31"/>
      <c r="N14" s="31"/>
      <c r="O14" s="31"/>
      <c r="P14" s="31"/>
      <c r="Q14" s="31"/>
      <c r="R14" s="31"/>
      <c r="S14" s="31"/>
      <c r="T14" s="31"/>
      <c r="U14" s="31"/>
      <c r="V14" s="31"/>
      <c r="W14" s="32"/>
      <c r="X14" s="31"/>
    </row>
    <row r="15" spans="1:24" s="3" customFormat="1" ht="14.45" customHeight="1" x14ac:dyDescent="0.25">
      <c r="A15" s="30" t="str">
        <f t="shared" ref="A15:A20" si="1">IF(B15="","",A14+1)</f>
        <v/>
      </c>
      <c r="B15" s="24"/>
      <c r="C15" s="24"/>
      <c r="D15" s="24"/>
      <c r="E15" s="39"/>
      <c r="F15" s="39"/>
      <c r="G15" s="26"/>
      <c r="H15" s="27" t="str">
        <f t="shared" si="0"/>
        <v/>
      </c>
      <c r="I15" s="15"/>
      <c r="J15" s="15"/>
      <c r="K15" s="15"/>
      <c r="L15" s="15"/>
      <c r="M15" s="31"/>
      <c r="N15" s="31"/>
      <c r="O15" s="31"/>
      <c r="P15" s="31"/>
      <c r="Q15" s="31"/>
      <c r="R15" s="31"/>
      <c r="S15" s="31"/>
      <c r="T15" s="31"/>
      <c r="U15" s="31"/>
      <c r="V15" s="31"/>
      <c r="W15" s="32"/>
      <c r="X15" s="31"/>
    </row>
    <row r="16" spans="1:24" s="3" customFormat="1" ht="14.45" customHeight="1" x14ac:dyDescent="0.25">
      <c r="A16" s="30" t="str">
        <f t="shared" si="1"/>
        <v/>
      </c>
      <c r="B16" s="24"/>
      <c r="C16" s="24"/>
      <c r="D16" s="24"/>
      <c r="E16" s="39"/>
      <c r="F16" s="39"/>
      <c r="G16" s="26"/>
      <c r="H16" s="27" t="str">
        <f t="shared" si="0"/>
        <v/>
      </c>
      <c r="I16" s="15"/>
      <c r="J16" s="15"/>
      <c r="K16" s="15"/>
      <c r="L16" s="15"/>
      <c r="M16" s="31"/>
      <c r="N16" s="31"/>
      <c r="O16" s="31"/>
      <c r="P16" s="31"/>
      <c r="Q16" s="31"/>
      <c r="R16" s="31"/>
      <c r="S16" s="31"/>
      <c r="T16" s="31"/>
      <c r="U16" s="31"/>
      <c r="V16" s="31"/>
      <c r="W16" s="32"/>
      <c r="X16" s="31"/>
    </row>
    <row r="17" spans="1:24" s="3" customFormat="1" x14ac:dyDescent="0.25">
      <c r="A17" s="30" t="str">
        <f t="shared" si="1"/>
        <v/>
      </c>
      <c r="B17" s="24"/>
      <c r="C17" s="24"/>
      <c r="D17" s="24"/>
      <c r="E17" s="39"/>
      <c r="F17" s="39"/>
      <c r="G17" s="26"/>
      <c r="H17" s="27" t="str">
        <f t="shared" si="0"/>
        <v/>
      </c>
      <c r="I17" s="15"/>
      <c r="J17" s="15"/>
      <c r="K17" s="15"/>
      <c r="L17" s="15"/>
      <c r="M17" s="31"/>
      <c r="N17" s="31"/>
      <c r="O17" s="31"/>
      <c r="P17" s="31"/>
      <c r="Q17" s="31"/>
      <c r="R17" s="31"/>
      <c r="S17" s="31"/>
      <c r="T17" s="31"/>
      <c r="U17" s="31"/>
      <c r="V17" s="31"/>
      <c r="W17" s="32"/>
      <c r="X17" s="31"/>
    </row>
    <row r="18" spans="1:24" s="3" customFormat="1" ht="19.5" customHeight="1" x14ac:dyDescent="0.25">
      <c r="A18" s="30" t="str">
        <f t="shared" si="1"/>
        <v/>
      </c>
      <c r="B18" s="24"/>
      <c r="C18" s="24"/>
      <c r="D18" s="24"/>
      <c r="E18" s="39"/>
      <c r="F18" s="39"/>
      <c r="G18" s="26"/>
      <c r="H18" s="27" t="str">
        <f t="shared" si="0"/>
        <v/>
      </c>
      <c r="I18" s="15"/>
      <c r="J18" s="15"/>
      <c r="K18" s="15"/>
      <c r="L18" s="15"/>
      <c r="M18" s="31"/>
      <c r="N18" s="31"/>
      <c r="O18" s="31"/>
      <c r="P18" s="31"/>
      <c r="Q18" s="31"/>
      <c r="R18" s="31"/>
      <c r="S18" s="31"/>
      <c r="T18" s="31"/>
      <c r="U18" s="31"/>
      <c r="V18" s="31"/>
      <c r="W18" s="32"/>
      <c r="X18" s="31"/>
    </row>
    <row r="19" spans="1:24" s="3" customFormat="1" x14ac:dyDescent="0.25">
      <c r="A19" s="30" t="str">
        <f t="shared" si="1"/>
        <v/>
      </c>
      <c r="B19" s="24"/>
      <c r="C19" s="24"/>
      <c r="D19" s="24"/>
      <c r="E19" s="39"/>
      <c r="F19" s="39"/>
      <c r="G19" s="26"/>
      <c r="H19" s="27" t="str">
        <f t="shared" si="0"/>
        <v/>
      </c>
      <c r="I19" s="15"/>
      <c r="J19" s="15"/>
      <c r="K19" s="15"/>
      <c r="L19" s="15"/>
      <c r="M19" s="31"/>
      <c r="N19" s="31"/>
      <c r="O19" s="31"/>
      <c r="P19" s="31"/>
      <c r="Q19" s="31"/>
      <c r="R19" s="31"/>
      <c r="S19" s="31"/>
      <c r="T19" s="31"/>
      <c r="U19" s="31"/>
      <c r="V19" s="31"/>
      <c r="W19" s="32"/>
      <c r="X19" s="31"/>
    </row>
    <row r="20" spans="1:24" s="3" customFormat="1" x14ac:dyDescent="0.25">
      <c r="A20" s="30" t="str">
        <f t="shared" si="1"/>
        <v/>
      </c>
      <c r="B20" s="24"/>
      <c r="C20" s="24"/>
      <c r="D20" s="24"/>
      <c r="E20" s="39"/>
      <c r="F20" s="39"/>
      <c r="G20" s="26"/>
      <c r="H20" s="27" t="str">
        <f t="shared" si="0"/>
        <v/>
      </c>
      <c r="I20" s="15"/>
      <c r="J20" s="15"/>
      <c r="K20" s="15"/>
      <c r="L20" s="15"/>
      <c r="M20" s="31"/>
      <c r="N20" s="31"/>
      <c r="O20" s="31"/>
      <c r="P20" s="31"/>
      <c r="Q20" s="31"/>
      <c r="R20" s="31"/>
      <c r="S20" s="31"/>
      <c r="T20" s="31"/>
      <c r="U20" s="31"/>
      <c r="V20" s="31"/>
      <c r="W20" s="32"/>
      <c r="X20" s="31"/>
    </row>
    <row r="21" spans="1:24" s="3" customFormat="1" x14ac:dyDescent="0.25">
      <c r="A21" s="30" t="str">
        <f t="shared" ref="A21:A35" si="2">IF(B21="","",A20+1)</f>
        <v/>
      </c>
      <c r="B21" s="24"/>
      <c r="C21" s="24"/>
      <c r="D21" s="24"/>
      <c r="E21" s="39"/>
      <c r="F21" s="39"/>
      <c r="G21" s="26"/>
      <c r="H21" s="27" t="str">
        <f t="shared" si="0"/>
        <v/>
      </c>
      <c r="I21" s="15"/>
      <c r="J21" s="15"/>
      <c r="K21" s="15"/>
      <c r="L21" s="15"/>
      <c r="M21" s="31"/>
      <c r="N21" s="31"/>
      <c r="O21" s="31"/>
      <c r="P21" s="31"/>
      <c r="Q21" s="31"/>
      <c r="R21" s="31"/>
      <c r="S21" s="31"/>
      <c r="T21" s="31"/>
      <c r="U21" s="31"/>
      <c r="V21" s="31"/>
      <c r="W21" s="32"/>
      <c r="X21" s="31"/>
    </row>
    <row r="22" spans="1:24" s="3" customFormat="1" x14ac:dyDescent="0.25">
      <c r="A22" s="30" t="str">
        <f t="shared" si="2"/>
        <v/>
      </c>
      <c r="B22" s="24"/>
      <c r="C22" s="24"/>
      <c r="D22" s="24"/>
      <c r="E22" s="39"/>
      <c r="F22" s="39"/>
      <c r="G22" s="26"/>
      <c r="H22" s="27" t="str">
        <f t="shared" si="0"/>
        <v/>
      </c>
      <c r="I22" s="15"/>
      <c r="J22" s="15"/>
      <c r="K22" s="15"/>
      <c r="L22" s="15"/>
      <c r="M22" s="31"/>
      <c r="N22" s="31"/>
      <c r="O22" s="31"/>
      <c r="P22" s="31"/>
      <c r="Q22" s="31"/>
      <c r="R22" s="31"/>
      <c r="S22" s="31"/>
      <c r="T22" s="31"/>
      <c r="U22" s="31"/>
      <c r="V22" s="31"/>
      <c r="W22" s="32"/>
      <c r="X22" s="31"/>
    </row>
    <row r="23" spans="1:24" s="3" customFormat="1" x14ac:dyDescent="0.25">
      <c r="A23" s="30" t="str">
        <f t="shared" si="2"/>
        <v/>
      </c>
      <c r="B23" s="24"/>
      <c r="C23" s="24"/>
      <c r="D23" s="24"/>
      <c r="E23" s="39"/>
      <c r="F23" s="39"/>
      <c r="G23" s="26"/>
      <c r="H23" s="27" t="str">
        <f t="shared" ref="H23:H35" si="3">IF(B23="","",B23)</f>
        <v/>
      </c>
      <c r="I23" s="15"/>
      <c r="J23" s="15"/>
      <c r="K23" s="15"/>
      <c r="L23" s="15"/>
      <c r="M23" s="44"/>
      <c r="N23" s="44"/>
      <c r="O23" s="44"/>
      <c r="P23" s="44"/>
      <c r="Q23" s="44"/>
      <c r="R23" s="44"/>
      <c r="S23" s="44"/>
      <c r="T23" s="44"/>
      <c r="U23" s="44"/>
      <c r="V23" s="44"/>
      <c r="W23" s="32"/>
      <c r="X23" s="31"/>
    </row>
    <row r="24" spans="1:24" s="3" customFormat="1" x14ac:dyDescent="0.25">
      <c r="A24" s="30" t="str">
        <f t="shared" si="2"/>
        <v/>
      </c>
      <c r="B24" s="24"/>
      <c r="C24" s="24"/>
      <c r="D24" s="24"/>
      <c r="E24" s="39"/>
      <c r="F24" s="39"/>
      <c r="G24" s="26"/>
      <c r="H24" s="27" t="str">
        <f t="shared" si="3"/>
        <v/>
      </c>
      <c r="I24" s="15"/>
      <c r="J24" s="15"/>
      <c r="K24" s="15"/>
      <c r="L24" s="15"/>
      <c r="M24" s="44"/>
      <c r="N24" s="44"/>
      <c r="O24" s="44"/>
      <c r="P24" s="44"/>
      <c r="Q24" s="44"/>
      <c r="R24" s="44"/>
      <c r="S24" s="44"/>
      <c r="T24" s="44"/>
      <c r="U24" s="44"/>
      <c r="V24" s="44"/>
      <c r="W24" s="32"/>
      <c r="X24" s="31"/>
    </row>
    <row r="25" spans="1:24" s="3" customFormat="1" x14ac:dyDescent="0.25">
      <c r="A25" s="30" t="str">
        <f t="shared" si="2"/>
        <v/>
      </c>
      <c r="B25" s="24"/>
      <c r="C25" s="24"/>
      <c r="D25" s="24"/>
      <c r="E25" s="39"/>
      <c r="F25" s="39"/>
      <c r="G25" s="26"/>
      <c r="H25" s="27" t="str">
        <f t="shared" si="3"/>
        <v/>
      </c>
      <c r="I25" s="15"/>
      <c r="J25" s="15"/>
      <c r="K25" s="15"/>
      <c r="L25" s="15"/>
      <c r="M25" s="44"/>
      <c r="N25" s="44"/>
      <c r="O25" s="44"/>
      <c r="P25" s="44"/>
      <c r="Q25" s="44"/>
      <c r="R25" s="44"/>
      <c r="S25" s="44"/>
      <c r="T25" s="44"/>
      <c r="U25" s="44"/>
      <c r="V25" s="44"/>
      <c r="W25" s="32"/>
      <c r="X25" s="31"/>
    </row>
    <row r="26" spans="1:24" s="3" customFormat="1" x14ac:dyDescent="0.25">
      <c r="A26" s="30" t="str">
        <f t="shared" si="2"/>
        <v/>
      </c>
      <c r="B26" s="24"/>
      <c r="C26" s="24"/>
      <c r="D26" s="24"/>
      <c r="E26" s="39"/>
      <c r="F26" s="39"/>
      <c r="G26" s="26"/>
      <c r="H26" s="27" t="str">
        <f t="shared" si="3"/>
        <v/>
      </c>
      <c r="I26" s="15"/>
      <c r="J26" s="15"/>
      <c r="K26" s="15"/>
      <c r="L26" s="15"/>
      <c r="M26" s="44"/>
      <c r="N26" s="44"/>
      <c r="O26" s="44"/>
      <c r="P26" s="44"/>
      <c r="Q26" s="44"/>
      <c r="R26" s="44"/>
      <c r="S26" s="44"/>
      <c r="T26" s="44"/>
      <c r="U26" s="44"/>
      <c r="V26" s="44"/>
      <c r="W26" s="32"/>
      <c r="X26" s="31"/>
    </row>
    <row r="27" spans="1:24" s="3" customFormat="1" x14ac:dyDescent="0.25">
      <c r="A27" s="30" t="str">
        <f t="shared" si="2"/>
        <v/>
      </c>
      <c r="B27" s="24"/>
      <c r="C27" s="24"/>
      <c r="D27" s="24"/>
      <c r="E27" s="39"/>
      <c r="F27" s="39"/>
      <c r="G27" s="26"/>
      <c r="H27" s="27" t="str">
        <f t="shared" si="3"/>
        <v/>
      </c>
      <c r="I27" s="15"/>
      <c r="J27" s="15"/>
      <c r="K27" s="15"/>
      <c r="L27" s="15"/>
      <c r="M27" s="44"/>
      <c r="N27" s="44"/>
      <c r="O27" s="44"/>
      <c r="P27" s="44"/>
      <c r="Q27" s="44"/>
      <c r="R27" s="44"/>
      <c r="S27" s="44"/>
      <c r="T27" s="44"/>
      <c r="U27" s="44"/>
      <c r="V27" s="44"/>
      <c r="W27" s="32"/>
      <c r="X27" s="31"/>
    </row>
    <row r="28" spans="1:24" s="3" customFormat="1" x14ac:dyDescent="0.25">
      <c r="A28" s="30" t="str">
        <f t="shared" si="2"/>
        <v/>
      </c>
      <c r="B28" s="24"/>
      <c r="C28" s="24"/>
      <c r="D28" s="24"/>
      <c r="E28" s="39"/>
      <c r="F28" s="39"/>
      <c r="G28" s="26"/>
      <c r="H28" s="27" t="str">
        <f t="shared" si="3"/>
        <v/>
      </c>
      <c r="I28" s="15"/>
      <c r="J28" s="15"/>
      <c r="K28" s="15"/>
      <c r="L28" s="15"/>
      <c r="M28" s="44"/>
      <c r="N28" s="44"/>
      <c r="O28" s="44"/>
      <c r="P28" s="44"/>
      <c r="Q28" s="44"/>
      <c r="R28" s="44"/>
      <c r="S28" s="44"/>
      <c r="T28" s="44"/>
      <c r="U28" s="44"/>
      <c r="V28" s="44"/>
      <c r="W28" s="32"/>
      <c r="X28" s="31"/>
    </row>
    <row r="29" spans="1:24" s="3" customFormat="1" x14ac:dyDescent="0.25">
      <c r="A29" s="30" t="str">
        <f t="shared" si="2"/>
        <v/>
      </c>
      <c r="B29" s="24"/>
      <c r="C29" s="24"/>
      <c r="D29" s="24"/>
      <c r="E29" s="39"/>
      <c r="F29" s="39"/>
      <c r="G29" s="26"/>
      <c r="H29" s="27" t="str">
        <f t="shared" si="3"/>
        <v/>
      </c>
      <c r="I29" s="15"/>
      <c r="J29" s="15"/>
      <c r="K29" s="15"/>
      <c r="L29" s="15"/>
      <c r="M29" s="44"/>
      <c r="N29" s="44"/>
      <c r="O29" s="44"/>
      <c r="P29" s="44"/>
      <c r="Q29" s="44"/>
      <c r="R29" s="44"/>
      <c r="S29" s="44"/>
      <c r="T29" s="44"/>
      <c r="U29" s="44"/>
      <c r="V29" s="44"/>
      <c r="W29" s="32"/>
      <c r="X29" s="31"/>
    </row>
    <row r="30" spans="1:24" s="3" customFormat="1" x14ac:dyDescent="0.25">
      <c r="A30" s="30" t="str">
        <f t="shared" si="2"/>
        <v/>
      </c>
      <c r="B30" s="24"/>
      <c r="C30" s="24"/>
      <c r="D30" s="24"/>
      <c r="E30" s="39"/>
      <c r="F30" s="39"/>
      <c r="G30" s="26"/>
      <c r="H30" s="27" t="str">
        <f t="shared" si="3"/>
        <v/>
      </c>
      <c r="I30" s="15"/>
      <c r="J30" s="15"/>
      <c r="K30" s="15"/>
      <c r="L30" s="15"/>
      <c r="M30" s="44"/>
      <c r="N30" s="44"/>
      <c r="O30" s="44"/>
      <c r="P30" s="44"/>
      <c r="Q30" s="44"/>
      <c r="R30" s="44"/>
      <c r="S30" s="44"/>
      <c r="T30" s="44"/>
      <c r="U30" s="44"/>
      <c r="V30" s="44"/>
      <c r="W30" s="32"/>
      <c r="X30" s="31"/>
    </row>
    <row r="31" spans="1:24" s="3" customFormat="1" x14ac:dyDescent="0.25">
      <c r="A31" s="30" t="str">
        <f t="shared" si="2"/>
        <v/>
      </c>
      <c r="B31" s="24"/>
      <c r="C31" s="24"/>
      <c r="D31" s="24"/>
      <c r="E31" s="39"/>
      <c r="F31" s="39"/>
      <c r="G31" s="26"/>
      <c r="H31" s="27" t="str">
        <f t="shared" si="3"/>
        <v/>
      </c>
      <c r="I31" s="15"/>
      <c r="J31" s="15"/>
      <c r="K31" s="15"/>
      <c r="L31" s="15"/>
      <c r="M31" s="44"/>
      <c r="N31" s="44"/>
      <c r="O31" s="44"/>
      <c r="P31" s="44"/>
      <c r="Q31" s="44"/>
      <c r="R31" s="44"/>
      <c r="S31" s="44"/>
      <c r="T31" s="44"/>
      <c r="U31" s="44"/>
      <c r="V31" s="44"/>
      <c r="W31" s="32"/>
      <c r="X31" s="31"/>
    </row>
    <row r="32" spans="1:24" s="3" customFormat="1" x14ac:dyDescent="0.25">
      <c r="A32" s="30" t="str">
        <f t="shared" si="2"/>
        <v/>
      </c>
      <c r="B32" s="24"/>
      <c r="C32" s="24"/>
      <c r="D32" s="24"/>
      <c r="E32" s="39"/>
      <c r="F32" s="39"/>
      <c r="G32" s="26"/>
      <c r="H32" s="27" t="str">
        <f t="shared" si="3"/>
        <v/>
      </c>
      <c r="I32" s="15"/>
      <c r="J32" s="15"/>
      <c r="K32" s="15"/>
      <c r="L32" s="15"/>
      <c r="M32" s="44"/>
      <c r="N32" s="44"/>
      <c r="O32" s="44"/>
      <c r="P32" s="44"/>
      <c r="Q32" s="44"/>
      <c r="R32" s="44"/>
      <c r="S32" s="44"/>
      <c r="T32" s="44"/>
      <c r="U32" s="44"/>
      <c r="V32" s="44"/>
      <c r="W32" s="32"/>
      <c r="X32" s="31"/>
    </row>
    <row r="33" spans="1:24" s="3" customFormat="1" x14ac:dyDescent="0.25">
      <c r="A33" s="30" t="str">
        <f t="shared" si="2"/>
        <v/>
      </c>
      <c r="B33" s="24"/>
      <c r="C33" s="24"/>
      <c r="D33" s="24"/>
      <c r="E33" s="39"/>
      <c r="F33" s="39"/>
      <c r="G33" s="26"/>
      <c r="H33" s="27" t="str">
        <f t="shared" si="3"/>
        <v/>
      </c>
      <c r="I33" s="15"/>
      <c r="J33" s="15"/>
      <c r="K33" s="15"/>
      <c r="L33" s="15"/>
      <c r="M33" s="44"/>
      <c r="N33" s="44"/>
      <c r="O33" s="44"/>
      <c r="P33" s="44"/>
      <c r="Q33" s="44"/>
      <c r="R33" s="44"/>
      <c r="S33" s="44"/>
      <c r="T33" s="44"/>
      <c r="U33" s="44"/>
      <c r="V33" s="44"/>
      <c r="W33" s="32"/>
      <c r="X33" s="31"/>
    </row>
    <row r="34" spans="1:24" s="3" customFormat="1" x14ac:dyDescent="0.25">
      <c r="A34" s="30" t="str">
        <f t="shared" si="2"/>
        <v/>
      </c>
      <c r="B34" s="24"/>
      <c r="C34" s="24"/>
      <c r="D34" s="24"/>
      <c r="E34" s="39"/>
      <c r="F34" s="39"/>
      <c r="G34" s="26"/>
      <c r="H34" s="27" t="str">
        <f t="shared" si="3"/>
        <v/>
      </c>
      <c r="I34" s="15"/>
      <c r="J34" s="15"/>
      <c r="K34" s="15"/>
      <c r="L34" s="15"/>
      <c r="M34" s="44"/>
      <c r="N34" s="44"/>
      <c r="O34" s="44"/>
      <c r="P34" s="44"/>
      <c r="Q34" s="44"/>
      <c r="R34" s="44"/>
      <c r="S34" s="44"/>
      <c r="T34" s="44"/>
      <c r="U34" s="44"/>
      <c r="V34" s="44"/>
      <c r="W34" s="32"/>
      <c r="X34" s="31"/>
    </row>
    <row r="35" spans="1:24" x14ac:dyDescent="0.25">
      <c r="A35" s="30" t="str">
        <f t="shared" si="2"/>
        <v/>
      </c>
      <c r="B35" s="24"/>
      <c r="C35" s="24"/>
      <c r="D35" s="24"/>
      <c r="E35" s="39"/>
      <c r="F35" s="39"/>
      <c r="G35" s="26"/>
      <c r="H35" s="27" t="str">
        <f t="shared" si="3"/>
        <v/>
      </c>
      <c r="I35" s="15"/>
      <c r="J35" s="15"/>
      <c r="K35" s="15"/>
      <c r="L35" s="15"/>
      <c r="M35" s="44"/>
      <c r="N35" s="44"/>
      <c r="O35" s="44"/>
      <c r="P35" s="44"/>
      <c r="Q35" s="44"/>
      <c r="R35" s="44"/>
      <c r="S35" s="44"/>
      <c r="T35" s="44"/>
      <c r="U35" s="44"/>
      <c r="V35" s="44"/>
      <c r="W35" s="32"/>
    </row>
    <row r="36" spans="1:24" x14ac:dyDescent="0.25">
      <c r="D36" s="24"/>
      <c r="E36" s="39"/>
      <c r="F36" s="39"/>
      <c r="G36" s="26"/>
      <c r="I36" s="15"/>
      <c r="J36" s="15"/>
      <c r="K36" s="15"/>
      <c r="L36" s="15"/>
    </row>
    <row r="37" spans="1:24" x14ac:dyDescent="0.25">
      <c r="D37" s="24"/>
      <c r="E37" s="39"/>
      <c r="F37" s="39"/>
      <c r="G37" s="26"/>
      <c r="I37" s="15"/>
      <c r="J37" s="15"/>
      <c r="K37" s="15"/>
      <c r="L37" s="15"/>
    </row>
    <row r="38" spans="1:24" x14ac:dyDescent="0.25">
      <c r="D38" s="24"/>
      <c r="E38" s="39"/>
      <c r="F38" s="39"/>
      <c r="G38" s="26"/>
      <c r="I38" s="15"/>
      <c r="J38" s="15"/>
      <c r="K38" s="15"/>
      <c r="L38" s="15"/>
    </row>
    <row r="39" spans="1:24" x14ac:dyDescent="0.25">
      <c r="D39" s="24"/>
      <c r="E39" s="39"/>
      <c r="F39" s="39"/>
      <c r="G39" s="26"/>
      <c r="I39" s="15"/>
      <c r="J39" s="15"/>
      <c r="K39" s="15"/>
      <c r="L39" s="15"/>
    </row>
    <row r="40" spans="1:24" x14ac:dyDescent="0.25">
      <c r="D40" s="24"/>
      <c r="E40" s="39"/>
      <c r="F40" s="39"/>
      <c r="G40" s="26"/>
      <c r="I40" s="15"/>
      <c r="J40" s="15"/>
      <c r="K40" s="15"/>
      <c r="L40" s="15"/>
    </row>
    <row r="41" spans="1:24" x14ac:dyDescent="0.25">
      <c r="D41" s="24"/>
      <c r="E41" s="39"/>
      <c r="F41" s="39"/>
      <c r="G41" s="26"/>
      <c r="I41" s="15"/>
      <c r="J41" s="15"/>
      <c r="K41" s="15"/>
      <c r="L41" s="15"/>
    </row>
    <row r="42" spans="1:24" x14ac:dyDescent="0.25">
      <c r="D42" s="24"/>
      <c r="E42" s="39"/>
      <c r="F42" s="39"/>
      <c r="G42" s="26"/>
      <c r="I42" s="15"/>
      <c r="J42" s="15"/>
      <c r="K42" s="15"/>
      <c r="L42" s="15"/>
    </row>
    <row r="43" spans="1:24" x14ac:dyDescent="0.25">
      <c r="D43" s="24"/>
      <c r="E43" s="39"/>
      <c r="F43" s="39"/>
      <c r="G43" s="26"/>
      <c r="I43" s="15"/>
      <c r="J43" s="15"/>
      <c r="K43" s="15"/>
      <c r="L43" s="15"/>
    </row>
    <row r="44" spans="1:24" x14ac:dyDescent="0.25">
      <c r="D44" s="24"/>
      <c r="E44" s="39"/>
      <c r="F44" s="39"/>
      <c r="G44" s="26"/>
      <c r="I44" s="15"/>
      <c r="J44" s="15"/>
      <c r="K44" s="15"/>
      <c r="L44" s="15"/>
    </row>
    <row r="45" spans="1:24" x14ac:dyDescent="0.25">
      <c r="D45" s="24"/>
      <c r="E45" s="39"/>
      <c r="F45" s="39"/>
      <c r="G45" s="26"/>
      <c r="I45" s="15"/>
      <c r="J45" s="15"/>
      <c r="K45" s="15"/>
      <c r="L45" s="15"/>
    </row>
    <row r="46" spans="1:24" x14ac:dyDescent="0.25">
      <c r="D46" s="24"/>
      <c r="E46" s="39"/>
      <c r="F46" s="39"/>
      <c r="G46" s="26"/>
      <c r="I46" s="15"/>
      <c r="J46" s="15"/>
      <c r="K46" s="15"/>
      <c r="L46" s="15"/>
    </row>
    <row r="47" spans="1:24" x14ac:dyDescent="0.25">
      <c r="D47" s="24"/>
      <c r="E47" s="39"/>
      <c r="F47" s="39"/>
      <c r="G47" s="26"/>
      <c r="I47" s="15"/>
      <c r="J47" s="15"/>
      <c r="K47" s="15"/>
      <c r="L47" s="15"/>
    </row>
    <row r="48" spans="1:24" x14ac:dyDescent="0.25">
      <c r="D48" s="24"/>
      <c r="E48" s="39"/>
      <c r="F48" s="39"/>
      <c r="G48" s="26"/>
      <c r="I48" s="15"/>
      <c r="J48" s="15"/>
      <c r="K48" s="15"/>
      <c r="L48" s="15"/>
    </row>
    <row r="49" spans="4:12" x14ac:dyDescent="0.25">
      <c r="D49" s="24"/>
      <c r="E49" s="39"/>
      <c r="F49" s="39"/>
      <c r="G49" s="26"/>
      <c r="I49" s="15"/>
      <c r="J49" s="15"/>
      <c r="K49" s="15"/>
      <c r="L49" s="15"/>
    </row>
    <row r="50" spans="4:12" x14ac:dyDescent="0.25">
      <c r="D50" s="24"/>
      <c r="E50" s="39"/>
      <c r="F50" s="39"/>
      <c r="G50" s="26"/>
      <c r="I50" s="15"/>
      <c r="J50" s="15"/>
      <c r="K50" s="15"/>
      <c r="L50" s="15"/>
    </row>
    <row r="51" spans="4:12" x14ac:dyDescent="0.25">
      <c r="D51" s="24"/>
      <c r="E51" s="39"/>
      <c r="F51" s="39"/>
      <c r="G51" s="26"/>
      <c r="I51" s="15"/>
      <c r="J51" s="15"/>
      <c r="K51" s="15"/>
      <c r="L51" s="15"/>
    </row>
    <row r="52" spans="4:12" x14ac:dyDescent="0.25">
      <c r="D52" s="24"/>
      <c r="E52" s="39"/>
      <c r="F52" s="39"/>
      <c r="G52" s="26"/>
    </row>
  </sheetData>
  <mergeCells count="10">
    <mergeCell ref="I11:L11"/>
    <mergeCell ref="M11:W11"/>
    <mergeCell ref="A11:G11"/>
    <mergeCell ref="H11:H12"/>
    <mergeCell ref="A9:B10"/>
    <mergeCell ref="H9:H10"/>
    <mergeCell ref="I9:W9"/>
    <mergeCell ref="I10:W10"/>
    <mergeCell ref="C9:G9"/>
    <mergeCell ref="C10:G10"/>
  </mergeCells>
  <conditionalFormatting sqref="L13:L51">
    <cfRule type="expression" dxfId="18" priority="12">
      <formula>L13=$I$5</formula>
    </cfRule>
  </conditionalFormatting>
  <conditionalFormatting sqref="I13:L51">
    <cfRule type="expression" dxfId="17" priority="11">
      <formula>I13=$I$5</formula>
    </cfRule>
  </conditionalFormatting>
  <conditionalFormatting sqref="I13:L51">
    <cfRule type="expression" dxfId="16" priority="9">
      <formula>I13=$I$4</formula>
    </cfRule>
    <cfRule type="expression" dxfId="15" priority="10">
      <formula>I13=$I$1</formula>
    </cfRule>
  </conditionalFormatting>
  <conditionalFormatting sqref="A13:W13 A14:C35 M14:W35 I14:L51 H14:H35 D14:G52">
    <cfRule type="expression" dxfId="14" priority="4">
      <formula>$B13&lt;&gt;""</formula>
    </cfRule>
  </conditionalFormatting>
  <dataValidations count="5">
    <dataValidation type="list" allowBlank="1" showInputMessage="1" showErrorMessage="1" sqref="E13:E52">
      <formula1>$E$2:$E$5</formula1>
    </dataValidation>
    <dataValidation type="list" allowBlank="1" showInputMessage="1" showErrorMessage="1" sqref="D13:D52">
      <formula1>$D$3:$D$6</formula1>
    </dataValidation>
    <dataValidation type="list" allowBlank="1" showInputMessage="1" showErrorMessage="1" sqref="F13:F52">
      <formula1>$F$2:$F$8</formula1>
    </dataValidation>
    <dataValidation type="list" allowBlank="1" showInputMessage="1" showErrorMessage="1" sqref="G13:G52">
      <formula1>$G$1:$G$8</formula1>
    </dataValidation>
    <dataValidation type="list" allowBlank="1" showInputMessage="1" showErrorMessage="1" sqref="I13:L51">
      <formula1>$I$3:$I$5</formula1>
    </dataValidation>
  </dataValidations>
  <printOptions horizontalCentered="1"/>
  <pageMargins left="0.39370078740157483" right="0.39370078740157483" top="0.78740157480314965" bottom="0.78740157480314965" header="0.31496062992125984" footer="0.31496062992125984"/>
  <pageSetup paperSize="9" pageOrder="overThenDown" orientation="landscape" r:id="rId1"/>
  <headerFooter>
    <oddHeader>&amp;L&amp;"-,Fett"&amp;16Verwendungsnachweis&amp;"-,Standard"&amp;11
für Mittel aus dem Landesprogramm "Solidarisches Zusammenleben der Generationen"</oddHeader>
  </headerFooter>
  <extLst>
    <ext xmlns:x14="http://schemas.microsoft.com/office/spreadsheetml/2009/9/main" uri="{78C0D931-6437-407d-A8EE-F0AAD7539E65}">
      <x14:conditionalFormattings>
        <x14:conditionalFormatting xmlns:xm="http://schemas.microsoft.com/office/excel/2006/main">
          <x14:cfRule type="expression" priority="2" id="{67720568-1065-4396-856D-3D4AABF727FC}">
            <xm:f>OR(Antrag!#REF!=Antrag!#REF!,Antrag!#REF!=Antrag!#REF!)</xm:f>
            <x14:dxf>
              <font>
                <color theme="0"/>
              </font>
              <fill>
                <patternFill>
                  <bgColor theme="0"/>
                </patternFill>
              </fill>
              <border>
                <left/>
                <right/>
                <top/>
                <bottom/>
                <vertical/>
                <horizontal/>
              </border>
            </x14:dxf>
          </x14:cfRule>
          <xm:sqref>G2:G7</xm:sqref>
        </x14:conditionalFormatting>
        <x14:conditionalFormatting xmlns:xm="http://schemas.microsoft.com/office/excel/2006/main">
          <x14:cfRule type="expression" priority="1" id="{8BB2A249-10E7-42CB-ABCB-7DF078E9B372}">
            <xm:f>OR(Antrag!#REF!=Antrag!#REF!,Antrag!#REF!=Antrag!#REF!)</xm:f>
            <x14:dxf>
              <font>
                <color theme="0"/>
              </font>
              <fill>
                <patternFill>
                  <bgColor theme="0"/>
                </patternFill>
              </fill>
              <border>
                <left/>
                <right/>
                <top/>
                <bottom/>
                <vertical/>
                <horizontal/>
              </border>
            </x14:dxf>
          </x14:cfRule>
          <xm:sqref>G8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M42"/>
  <sheetViews>
    <sheetView showGridLines="0" view="pageLayout" topLeftCell="A34" zoomScaleNormal="100" workbookViewId="0">
      <selection activeCell="A38" sqref="A38:S38"/>
    </sheetView>
  </sheetViews>
  <sheetFormatPr baseColWidth="10" defaultRowHeight="15" x14ac:dyDescent="0.25"/>
  <cols>
    <col min="1" max="1" width="4.28515625" style="8" customWidth="1"/>
    <col min="2" max="18" width="4.28515625" style="48" customWidth="1"/>
    <col min="19" max="19" width="7.140625" style="48" customWidth="1"/>
    <col min="20" max="20" width="2" style="1" customWidth="1"/>
    <col min="21" max="39" width="11.42578125" style="1"/>
  </cols>
  <sheetData>
    <row r="1" spans="1:39" ht="14.45" customHeight="1" x14ac:dyDescent="0.25">
      <c r="A1" s="779" t="s">
        <v>143</v>
      </c>
      <c r="B1" s="779"/>
      <c r="C1" s="779"/>
      <c r="D1" s="779"/>
      <c r="E1" s="779"/>
      <c r="F1" s="611" t="str">
        <f>IF(VN!O32="","",VN!O32)</f>
        <v/>
      </c>
      <c r="G1" s="611"/>
      <c r="H1" s="611"/>
      <c r="I1" s="611"/>
      <c r="J1" s="611"/>
      <c r="K1" s="611"/>
      <c r="L1" s="611"/>
      <c r="M1" s="611"/>
      <c r="N1" s="611"/>
      <c r="O1" s="611"/>
      <c r="P1" s="611"/>
      <c r="Q1" s="611"/>
      <c r="R1" s="611"/>
      <c r="S1" s="611"/>
    </row>
    <row r="2" spans="1:39" ht="15.6" customHeight="1" x14ac:dyDescent="0.25">
      <c r="A2" s="780"/>
      <c r="B2" s="780"/>
      <c r="C2" s="780"/>
      <c r="D2" s="780"/>
      <c r="E2" s="780"/>
      <c r="F2" s="602" t="str">
        <f>IF(VN!O21="","",VN!O21)</f>
        <v/>
      </c>
      <c r="G2" s="602"/>
      <c r="H2" s="602"/>
      <c r="I2" s="602"/>
      <c r="J2" s="602"/>
      <c r="K2" s="602"/>
      <c r="L2" s="602"/>
      <c r="M2" s="602"/>
      <c r="N2" s="602"/>
      <c r="O2" s="602"/>
      <c r="P2" s="602"/>
      <c r="Q2" s="602"/>
      <c r="R2" s="602"/>
      <c r="S2" s="602"/>
    </row>
    <row r="3" spans="1:39" ht="31.9" customHeight="1" x14ac:dyDescent="0.25">
      <c r="A3" s="781" t="s">
        <v>252</v>
      </c>
      <c r="B3" s="782"/>
      <c r="C3" s="782"/>
      <c r="D3" s="782"/>
      <c r="E3" s="782"/>
      <c r="F3" s="782"/>
      <c r="G3" s="782"/>
      <c r="H3" s="782"/>
      <c r="I3" s="782"/>
      <c r="J3" s="782"/>
      <c r="K3" s="782"/>
      <c r="L3" s="782"/>
      <c r="M3" s="782"/>
      <c r="N3" s="782"/>
      <c r="O3" s="782"/>
      <c r="P3" s="782"/>
      <c r="Q3" s="782"/>
      <c r="R3" s="782"/>
      <c r="S3" s="783"/>
    </row>
    <row r="4" spans="1:39" ht="61.5" customHeight="1" x14ac:dyDescent="0.25">
      <c r="A4" s="569"/>
      <c r="B4" s="570"/>
      <c r="C4" s="570"/>
      <c r="D4" s="570"/>
      <c r="E4" s="570"/>
      <c r="F4" s="570"/>
      <c r="G4" s="570"/>
      <c r="H4" s="570"/>
      <c r="I4" s="570"/>
      <c r="J4" s="570"/>
      <c r="K4" s="570"/>
      <c r="L4" s="570"/>
      <c r="M4" s="570"/>
      <c r="N4" s="570"/>
      <c r="O4" s="570"/>
      <c r="P4" s="570"/>
      <c r="Q4" s="570"/>
      <c r="R4" s="570"/>
      <c r="S4" s="571"/>
    </row>
    <row r="5" spans="1:39" ht="61.5" customHeight="1" x14ac:dyDescent="0.25">
      <c r="A5" s="572"/>
      <c r="B5" s="573"/>
      <c r="C5" s="573"/>
      <c r="D5" s="573"/>
      <c r="E5" s="573"/>
      <c r="F5" s="573"/>
      <c r="G5" s="573"/>
      <c r="H5" s="573"/>
      <c r="I5" s="573"/>
      <c r="J5" s="573"/>
      <c r="K5" s="573"/>
      <c r="L5" s="573"/>
      <c r="M5" s="573"/>
      <c r="N5" s="573"/>
      <c r="O5" s="573"/>
      <c r="P5" s="573"/>
      <c r="Q5" s="573"/>
      <c r="R5" s="573"/>
      <c r="S5" s="574"/>
    </row>
    <row r="6" spans="1:39" x14ac:dyDescent="0.25">
      <c r="A6" s="575"/>
      <c r="B6" s="576"/>
      <c r="C6" s="576"/>
      <c r="D6" s="576"/>
      <c r="E6" s="576"/>
      <c r="F6" s="576"/>
      <c r="G6" s="576"/>
      <c r="H6" s="576"/>
      <c r="I6" s="576"/>
      <c r="J6" s="576"/>
      <c r="K6" s="576"/>
      <c r="L6" s="576"/>
      <c r="M6" s="576"/>
      <c r="N6" s="576"/>
      <c r="O6" s="576"/>
      <c r="P6" s="576"/>
      <c r="Q6" s="576"/>
      <c r="R6" s="576"/>
      <c r="S6" s="577"/>
    </row>
    <row r="7" spans="1:39" s="56" customFormat="1" ht="5.25" customHeight="1" x14ac:dyDescent="0.2">
      <c r="A7" s="265"/>
      <c r="B7" s="265"/>
      <c r="C7" s="265"/>
      <c r="D7" s="265"/>
      <c r="E7" s="265"/>
      <c r="F7" s="265"/>
      <c r="G7" s="265"/>
      <c r="H7" s="265"/>
      <c r="I7" s="265"/>
      <c r="J7" s="265"/>
      <c r="K7" s="265"/>
      <c r="L7" s="265"/>
      <c r="M7" s="265"/>
      <c r="N7" s="265"/>
      <c r="O7" s="265"/>
      <c r="P7" s="265"/>
      <c r="Q7" s="265"/>
      <c r="R7" s="265"/>
      <c r="S7" s="265"/>
      <c r="T7" s="224"/>
      <c r="U7" s="224"/>
      <c r="V7" s="224"/>
      <c r="W7" s="224"/>
      <c r="X7" s="224"/>
      <c r="Y7" s="224"/>
      <c r="Z7" s="224"/>
      <c r="AA7" s="224"/>
      <c r="AB7" s="224"/>
      <c r="AC7" s="224"/>
      <c r="AD7" s="224"/>
      <c r="AE7" s="224"/>
      <c r="AF7" s="224"/>
      <c r="AG7" s="224"/>
      <c r="AH7" s="224"/>
      <c r="AI7" s="224"/>
      <c r="AJ7" s="224"/>
      <c r="AK7" s="263"/>
      <c r="AL7" s="55"/>
      <c r="AM7" s="55"/>
    </row>
    <row r="8" spans="1:39" ht="46.15" customHeight="1" x14ac:dyDescent="0.25">
      <c r="A8" s="781" t="s">
        <v>251</v>
      </c>
      <c r="B8" s="782"/>
      <c r="C8" s="782"/>
      <c r="D8" s="782"/>
      <c r="E8" s="782"/>
      <c r="F8" s="782"/>
      <c r="G8" s="782"/>
      <c r="H8" s="782"/>
      <c r="I8" s="782"/>
      <c r="J8" s="782"/>
      <c r="K8" s="782"/>
      <c r="L8" s="782"/>
      <c r="M8" s="782"/>
      <c r="N8" s="782"/>
      <c r="O8" s="782"/>
      <c r="P8" s="782"/>
      <c r="Q8" s="782"/>
      <c r="R8" s="782"/>
      <c r="S8" s="783"/>
    </row>
    <row r="9" spans="1:39" ht="41.25" customHeight="1" x14ac:dyDescent="0.25">
      <c r="A9" s="569"/>
      <c r="B9" s="570"/>
      <c r="C9" s="570"/>
      <c r="D9" s="570"/>
      <c r="E9" s="570"/>
      <c r="F9" s="570"/>
      <c r="G9" s="570"/>
      <c r="H9" s="570"/>
      <c r="I9" s="570"/>
      <c r="J9" s="570"/>
      <c r="K9" s="570"/>
      <c r="L9" s="570"/>
      <c r="M9" s="570"/>
      <c r="N9" s="570"/>
      <c r="O9" s="570"/>
      <c r="P9" s="570"/>
      <c r="Q9" s="570"/>
      <c r="R9" s="570"/>
      <c r="S9" s="571"/>
    </row>
    <row r="10" spans="1:39" ht="26.25" customHeight="1" x14ac:dyDescent="0.25">
      <c r="A10" s="572"/>
      <c r="B10" s="573"/>
      <c r="C10" s="573"/>
      <c r="D10" s="573"/>
      <c r="E10" s="573"/>
      <c r="F10" s="573"/>
      <c r="G10" s="573"/>
      <c r="H10" s="573"/>
      <c r="I10" s="573"/>
      <c r="J10" s="573"/>
      <c r="K10" s="573"/>
      <c r="L10" s="573"/>
      <c r="M10" s="573"/>
      <c r="N10" s="573"/>
      <c r="O10" s="573"/>
      <c r="P10" s="573"/>
      <c r="Q10" s="573"/>
      <c r="R10" s="573"/>
      <c r="S10" s="574"/>
    </row>
    <row r="11" spans="1:39" ht="39.75" customHeight="1" x14ac:dyDescent="0.25">
      <c r="A11" s="572"/>
      <c r="B11" s="573"/>
      <c r="C11" s="573"/>
      <c r="D11" s="573"/>
      <c r="E11" s="573"/>
      <c r="F11" s="573"/>
      <c r="G11" s="573"/>
      <c r="H11" s="573"/>
      <c r="I11" s="573"/>
      <c r="J11" s="573"/>
      <c r="K11" s="573"/>
      <c r="L11" s="573"/>
      <c r="M11" s="573"/>
      <c r="N11" s="573"/>
      <c r="O11" s="573"/>
      <c r="P11" s="573"/>
      <c r="Q11" s="573"/>
      <c r="R11" s="573"/>
      <c r="S11" s="574"/>
    </row>
    <row r="12" spans="1:39" s="48" customFormat="1" ht="39.75" customHeight="1" x14ac:dyDescent="0.25">
      <c r="A12" s="572"/>
      <c r="B12" s="573"/>
      <c r="C12" s="573"/>
      <c r="D12" s="573"/>
      <c r="E12" s="573"/>
      <c r="F12" s="573"/>
      <c r="G12" s="573"/>
      <c r="H12" s="573"/>
      <c r="I12" s="573"/>
      <c r="J12" s="573"/>
      <c r="K12" s="573"/>
      <c r="L12" s="573"/>
      <c r="M12" s="573"/>
      <c r="N12" s="573"/>
      <c r="O12" s="573"/>
      <c r="P12" s="573"/>
      <c r="Q12" s="573"/>
      <c r="R12" s="573"/>
      <c r="S12" s="574"/>
      <c r="T12" s="1"/>
      <c r="U12" s="1"/>
      <c r="V12" s="1"/>
      <c r="W12" s="1"/>
      <c r="X12" s="1"/>
      <c r="Y12" s="1"/>
      <c r="Z12" s="1"/>
      <c r="AA12" s="1"/>
      <c r="AB12" s="1"/>
      <c r="AC12" s="1"/>
      <c r="AD12" s="1"/>
      <c r="AE12" s="1"/>
      <c r="AF12" s="1"/>
      <c r="AG12" s="1"/>
      <c r="AH12" s="1"/>
      <c r="AI12" s="1"/>
      <c r="AJ12" s="1"/>
      <c r="AK12" s="1"/>
      <c r="AL12" s="1"/>
      <c r="AM12" s="1"/>
    </row>
    <row r="13" spans="1:39" s="48" customFormat="1" ht="39.75" customHeight="1" x14ac:dyDescent="0.25">
      <c r="A13" s="572"/>
      <c r="B13" s="573"/>
      <c r="C13" s="573"/>
      <c r="D13" s="573"/>
      <c r="E13" s="573"/>
      <c r="F13" s="573"/>
      <c r="G13" s="573"/>
      <c r="H13" s="573"/>
      <c r="I13" s="573"/>
      <c r="J13" s="573"/>
      <c r="K13" s="573"/>
      <c r="L13" s="573"/>
      <c r="M13" s="573"/>
      <c r="N13" s="573"/>
      <c r="O13" s="573"/>
      <c r="P13" s="573"/>
      <c r="Q13" s="573"/>
      <c r="R13" s="573"/>
      <c r="S13" s="574"/>
      <c r="T13" s="1"/>
      <c r="U13" s="1"/>
      <c r="V13" s="1"/>
      <c r="W13" s="1"/>
      <c r="X13" s="1"/>
      <c r="Y13" s="1"/>
      <c r="Z13" s="1"/>
      <c r="AA13" s="1"/>
      <c r="AB13" s="1"/>
      <c r="AC13" s="1"/>
      <c r="AD13" s="1"/>
      <c r="AE13" s="1"/>
      <c r="AF13" s="1"/>
      <c r="AG13" s="1"/>
      <c r="AH13" s="1"/>
      <c r="AI13" s="1"/>
      <c r="AJ13" s="1"/>
      <c r="AK13" s="1"/>
      <c r="AL13" s="1"/>
      <c r="AM13" s="1"/>
    </row>
    <row r="14" spans="1:39" s="48" customFormat="1" ht="39.75" customHeight="1" x14ac:dyDescent="0.25">
      <c r="A14" s="572"/>
      <c r="B14" s="573"/>
      <c r="C14" s="573"/>
      <c r="D14" s="573"/>
      <c r="E14" s="573"/>
      <c r="F14" s="573"/>
      <c r="G14" s="573"/>
      <c r="H14" s="573"/>
      <c r="I14" s="573"/>
      <c r="J14" s="573"/>
      <c r="K14" s="573"/>
      <c r="L14" s="573"/>
      <c r="M14" s="573"/>
      <c r="N14" s="573"/>
      <c r="O14" s="573"/>
      <c r="P14" s="573"/>
      <c r="Q14" s="573"/>
      <c r="R14" s="573"/>
      <c r="S14" s="574"/>
      <c r="T14" s="1"/>
      <c r="U14" s="1"/>
      <c r="V14" s="1"/>
      <c r="W14" s="1"/>
      <c r="X14" s="1"/>
      <c r="Y14" s="1"/>
      <c r="Z14" s="1"/>
      <c r="AA14" s="1"/>
      <c r="AB14" s="1"/>
      <c r="AC14" s="1"/>
      <c r="AD14" s="1"/>
      <c r="AE14" s="1"/>
      <c r="AF14" s="1"/>
      <c r="AG14" s="1"/>
      <c r="AH14" s="1"/>
      <c r="AI14" s="1"/>
      <c r="AJ14" s="1"/>
      <c r="AK14" s="1"/>
      <c r="AL14" s="1"/>
      <c r="AM14" s="1"/>
    </row>
    <row r="15" spans="1:39" ht="54.75" customHeight="1" x14ac:dyDescent="0.25">
      <c r="A15" s="572"/>
      <c r="B15" s="573"/>
      <c r="C15" s="573"/>
      <c r="D15" s="573"/>
      <c r="E15" s="573"/>
      <c r="F15" s="573"/>
      <c r="G15" s="573"/>
      <c r="H15" s="573"/>
      <c r="I15" s="573"/>
      <c r="J15" s="573"/>
      <c r="K15" s="573"/>
      <c r="L15" s="573"/>
      <c r="M15" s="573"/>
      <c r="N15" s="573"/>
      <c r="O15" s="573"/>
      <c r="P15" s="573"/>
      <c r="Q15" s="573"/>
      <c r="R15" s="573"/>
      <c r="S15" s="574"/>
    </row>
    <row r="16" spans="1:39" ht="24" customHeight="1" x14ac:dyDescent="0.25">
      <c r="A16" s="572"/>
      <c r="B16" s="573"/>
      <c r="C16" s="573"/>
      <c r="D16" s="573"/>
      <c r="E16" s="573"/>
      <c r="F16" s="573"/>
      <c r="G16" s="573"/>
      <c r="H16" s="573"/>
      <c r="I16" s="573"/>
      <c r="J16" s="573"/>
      <c r="K16" s="573"/>
      <c r="L16" s="573"/>
      <c r="M16" s="573"/>
      <c r="N16" s="573"/>
      <c r="O16" s="573"/>
      <c r="P16" s="573"/>
      <c r="Q16" s="573"/>
      <c r="R16" s="573"/>
      <c r="S16" s="574"/>
    </row>
    <row r="17" spans="1:39" ht="23.25" customHeight="1" x14ac:dyDescent="0.25">
      <c r="A17" s="572"/>
      <c r="B17" s="573"/>
      <c r="C17" s="573"/>
      <c r="D17" s="573"/>
      <c r="E17" s="573"/>
      <c r="F17" s="573"/>
      <c r="G17" s="573"/>
      <c r="H17" s="573"/>
      <c r="I17" s="573"/>
      <c r="J17" s="573"/>
      <c r="K17" s="573"/>
      <c r="L17" s="573"/>
      <c r="M17" s="573"/>
      <c r="N17" s="573"/>
      <c r="O17" s="573"/>
      <c r="P17" s="573"/>
      <c r="Q17" s="573"/>
      <c r="R17" s="573"/>
      <c r="S17" s="574"/>
    </row>
    <row r="18" spans="1:39" ht="55.5" customHeight="1" x14ac:dyDescent="0.25">
      <c r="A18" s="572"/>
      <c r="B18" s="573"/>
      <c r="C18" s="573"/>
      <c r="D18" s="573"/>
      <c r="E18" s="573"/>
      <c r="F18" s="573"/>
      <c r="G18" s="573"/>
      <c r="H18" s="573"/>
      <c r="I18" s="573"/>
      <c r="J18" s="573"/>
      <c r="K18" s="573"/>
      <c r="L18" s="573"/>
      <c r="M18" s="573"/>
      <c r="N18" s="573"/>
      <c r="O18" s="573"/>
      <c r="P18" s="573"/>
      <c r="Q18" s="573"/>
      <c r="R18" s="573"/>
      <c r="S18" s="574"/>
    </row>
    <row r="19" spans="1:39" x14ac:dyDescent="0.25">
      <c r="A19" s="572"/>
      <c r="B19" s="573"/>
      <c r="C19" s="573"/>
      <c r="D19" s="573"/>
      <c r="E19" s="573"/>
      <c r="F19" s="573"/>
      <c r="G19" s="573"/>
      <c r="H19" s="573"/>
      <c r="I19" s="573"/>
      <c r="J19" s="573"/>
      <c r="K19" s="573"/>
      <c r="L19" s="573"/>
      <c r="M19" s="573"/>
      <c r="N19" s="573"/>
      <c r="O19" s="573"/>
      <c r="P19" s="573"/>
      <c r="Q19" s="573"/>
      <c r="R19" s="573"/>
      <c r="S19" s="574"/>
    </row>
    <row r="20" spans="1:39" ht="24.75" customHeight="1" x14ac:dyDescent="0.25">
      <c r="A20" s="575"/>
      <c r="B20" s="576"/>
      <c r="C20" s="576"/>
      <c r="D20" s="576"/>
      <c r="E20" s="576"/>
      <c r="F20" s="576"/>
      <c r="G20" s="576"/>
      <c r="H20" s="576"/>
      <c r="I20" s="576"/>
      <c r="J20" s="576"/>
      <c r="K20" s="576"/>
      <c r="L20" s="576"/>
      <c r="M20" s="576"/>
      <c r="N20" s="576"/>
      <c r="O20" s="576"/>
      <c r="P20" s="576"/>
      <c r="Q20" s="576"/>
      <c r="R20" s="576"/>
      <c r="S20" s="577"/>
    </row>
    <row r="21" spans="1:39" s="56" customFormat="1" ht="5.25" customHeight="1" x14ac:dyDescent="0.2">
      <c r="A21" s="225"/>
      <c r="B21" s="225"/>
      <c r="C21" s="225"/>
      <c r="D21" s="225"/>
      <c r="E21" s="225"/>
      <c r="F21" s="225"/>
      <c r="G21" s="225"/>
      <c r="H21" s="225"/>
      <c r="I21" s="225"/>
      <c r="J21" s="225"/>
      <c r="K21" s="225"/>
      <c r="L21" s="225"/>
      <c r="M21" s="225"/>
      <c r="N21" s="225"/>
      <c r="O21" s="225"/>
      <c r="P21" s="225"/>
      <c r="Q21" s="225"/>
      <c r="R21" s="225"/>
      <c r="S21" s="225"/>
      <c r="T21" s="224"/>
      <c r="U21" s="224"/>
      <c r="V21" s="224"/>
      <c r="W21" s="224"/>
      <c r="X21" s="224"/>
      <c r="Y21" s="224"/>
      <c r="Z21" s="224"/>
      <c r="AA21" s="224"/>
      <c r="AB21" s="224"/>
      <c r="AC21" s="224"/>
      <c r="AD21" s="224"/>
      <c r="AE21" s="224"/>
      <c r="AF21" s="224"/>
      <c r="AG21" s="224"/>
      <c r="AH21" s="224"/>
      <c r="AI21" s="224"/>
      <c r="AJ21" s="224"/>
      <c r="AK21" s="263"/>
      <c r="AL21" s="55"/>
      <c r="AM21" s="55"/>
    </row>
    <row r="22" spans="1:39" s="48" customFormat="1" ht="41.45" customHeight="1" x14ac:dyDescent="0.25">
      <c r="A22" s="781" t="s">
        <v>257</v>
      </c>
      <c r="B22" s="782"/>
      <c r="C22" s="782"/>
      <c r="D22" s="782"/>
      <c r="E22" s="782"/>
      <c r="F22" s="782"/>
      <c r="G22" s="782"/>
      <c r="H22" s="782"/>
      <c r="I22" s="782"/>
      <c r="J22" s="782"/>
      <c r="K22" s="782"/>
      <c r="L22" s="782"/>
      <c r="M22" s="782"/>
      <c r="N22" s="782"/>
      <c r="O22" s="782"/>
      <c r="P22" s="782"/>
      <c r="Q22" s="782"/>
      <c r="R22" s="782"/>
      <c r="S22" s="783"/>
      <c r="T22" s="1"/>
      <c r="U22" s="1"/>
      <c r="V22" s="1"/>
      <c r="W22" s="1"/>
      <c r="X22" s="1"/>
      <c r="Y22" s="1"/>
      <c r="Z22" s="1"/>
      <c r="AA22" s="1"/>
      <c r="AB22" s="1"/>
      <c r="AC22" s="1"/>
      <c r="AD22" s="1"/>
      <c r="AE22" s="1"/>
      <c r="AF22" s="1"/>
      <c r="AG22" s="1"/>
      <c r="AH22" s="1"/>
      <c r="AI22" s="1"/>
      <c r="AJ22" s="1"/>
      <c r="AK22" s="1"/>
      <c r="AL22" s="1"/>
      <c r="AM22" s="1"/>
    </row>
    <row r="23" spans="1:39" s="48" customFormat="1" ht="129.6" customHeight="1" x14ac:dyDescent="0.25">
      <c r="A23" s="787"/>
      <c r="B23" s="788"/>
      <c r="C23" s="788"/>
      <c r="D23" s="788"/>
      <c r="E23" s="788"/>
      <c r="F23" s="788"/>
      <c r="G23" s="788"/>
      <c r="H23" s="788"/>
      <c r="I23" s="788"/>
      <c r="J23" s="788"/>
      <c r="K23" s="788"/>
      <c r="L23" s="788"/>
      <c r="M23" s="788"/>
      <c r="N23" s="788"/>
      <c r="O23" s="788"/>
      <c r="P23" s="788"/>
      <c r="Q23" s="788"/>
      <c r="R23" s="788"/>
      <c r="S23" s="789"/>
      <c r="T23" s="1"/>
      <c r="U23" s="1"/>
      <c r="V23" s="1"/>
      <c r="W23" s="1"/>
      <c r="X23" s="1"/>
      <c r="Y23" s="1"/>
      <c r="Z23" s="1"/>
      <c r="AA23" s="1"/>
      <c r="AB23" s="1"/>
      <c r="AC23" s="1"/>
      <c r="AD23" s="1"/>
      <c r="AE23" s="1"/>
      <c r="AF23" s="1"/>
      <c r="AG23" s="1"/>
      <c r="AH23" s="1"/>
      <c r="AI23" s="1"/>
      <c r="AJ23" s="1"/>
      <c r="AK23" s="1"/>
      <c r="AL23" s="1"/>
      <c r="AM23" s="1"/>
    </row>
    <row r="24" spans="1:39" s="56" customFormat="1" ht="5.25" customHeight="1" x14ac:dyDescent="0.2">
      <c r="A24" s="226"/>
      <c r="B24" s="226"/>
      <c r="C24" s="226"/>
      <c r="D24" s="226"/>
      <c r="E24" s="226"/>
      <c r="F24" s="226"/>
      <c r="G24" s="226"/>
      <c r="H24" s="226"/>
      <c r="I24" s="226"/>
      <c r="J24" s="226"/>
      <c r="K24" s="226"/>
      <c r="L24" s="226"/>
      <c r="M24" s="226"/>
      <c r="N24" s="226"/>
      <c r="O24" s="226"/>
      <c r="P24" s="226"/>
      <c r="Q24" s="226"/>
      <c r="R24" s="226"/>
      <c r="S24" s="226"/>
      <c r="T24" s="224"/>
      <c r="U24" s="224"/>
      <c r="V24" s="224"/>
      <c r="W24" s="224"/>
      <c r="X24" s="224"/>
      <c r="Y24" s="224"/>
      <c r="Z24" s="224"/>
      <c r="AA24" s="224"/>
      <c r="AB24" s="224"/>
      <c r="AC24" s="224"/>
      <c r="AD24" s="224"/>
      <c r="AE24" s="224"/>
      <c r="AF24" s="224"/>
      <c r="AG24" s="224"/>
      <c r="AH24" s="224"/>
      <c r="AI24" s="224"/>
      <c r="AJ24" s="224"/>
      <c r="AK24" s="263"/>
      <c r="AL24" s="55"/>
      <c r="AM24" s="55"/>
    </row>
    <row r="25" spans="1:39" ht="61.9" customHeight="1" x14ac:dyDescent="0.25">
      <c r="A25" s="781" t="s">
        <v>254</v>
      </c>
      <c r="B25" s="782"/>
      <c r="C25" s="782"/>
      <c r="D25" s="782"/>
      <c r="E25" s="782"/>
      <c r="F25" s="782"/>
      <c r="G25" s="782"/>
      <c r="H25" s="782"/>
      <c r="I25" s="782"/>
      <c r="J25" s="782"/>
      <c r="K25" s="782"/>
      <c r="L25" s="782"/>
      <c r="M25" s="782"/>
      <c r="N25" s="782"/>
      <c r="O25" s="782"/>
      <c r="P25" s="782"/>
      <c r="Q25" s="782"/>
      <c r="R25" s="782"/>
      <c r="S25" s="783"/>
    </row>
    <row r="26" spans="1:39" s="48" customFormat="1" ht="61.9" customHeight="1" x14ac:dyDescent="0.25">
      <c r="A26" s="569"/>
      <c r="B26" s="784"/>
      <c r="C26" s="784"/>
      <c r="D26" s="784"/>
      <c r="E26" s="784"/>
      <c r="F26" s="784"/>
      <c r="G26" s="784"/>
      <c r="H26" s="784"/>
      <c r="I26" s="784"/>
      <c r="J26" s="784"/>
      <c r="K26" s="784"/>
      <c r="L26" s="784"/>
      <c r="M26" s="784"/>
      <c r="N26" s="784"/>
      <c r="O26" s="784"/>
      <c r="P26" s="784"/>
      <c r="Q26" s="784"/>
      <c r="R26" s="784"/>
      <c r="S26" s="785"/>
      <c r="T26" s="1"/>
      <c r="U26" s="1"/>
      <c r="V26" s="1"/>
      <c r="W26" s="1"/>
      <c r="X26" s="1"/>
      <c r="Y26" s="1"/>
      <c r="Z26" s="1"/>
      <c r="AA26" s="1"/>
      <c r="AB26" s="1"/>
      <c r="AC26" s="1"/>
      <c r="AD26" s="1"/>
      <c r="AE26" s="1"/>
      <c r="AF26" s="1"/>
      <c r="AG26" s="1"/>
      <c r="AH26" s="1"/>
      <c r="AI26" s="1"/>
      <c r="AJ26" s="1"/>
      <c r="AK26" s="1"/>
      <c r="AL26" s="1"/>
      <c r="AM26" s="1"/>
    </row>
    <row r="27" spans="1:39" ht="73.150000000000006" customHeight="1" x14ac:dyDescent="0.25">
      <c r="A27" s="580"/>
      <c r="B27" s="581"/>
      <c r="C27" s="581"/>
      <c r="D27" s="581"/>
      <c r="E27" s="581"/>
      <c r="F27" s="581"/>
      <c r="G27" s="581"/>
      <c r="H27" s="581"/>
      <c r="I27" s="581"/>
      <c r="J27" s="581"/>
      <c r="K27" s="581"/>
      <c r="L27" s="581"/>
      <c r="M27" s="581"/>
      <c r="N27" s="581"/>
      <c r="O27" s="581"/>
      <c r="P27" s="581"/>
      <c r="Q27" s="581"/>
      <c r="R27" s="581"/>
      <c r="S27" s="786"/>
    </row>
    <row r="28" spans="1:39" s="264" customFormat="1" ht="5.25" customHeight="1" x14ac:dyDescent="0.2">
      <c r="A28" s="226"/>
      <c r="B28" s="226"/>
      <c r="C28" s="226"/>
      <c r="D28" s="226"/>
      <c r="E28" s="226"/>
      <c r="F28" s="226"/>
      <c r="G28" s="226"/>
      <c r="H28" s="226"/>
      <c r="I28" s="226"/>
      <c r="J28" s="226"/>
      <c r="K28" s="226"/>
      <c r="L28" s="226"/>
      <c r="M28" s="226"/>
      <c r="N28" s="226"/>
      <c r="O28" s="226"/>
      <c r="P28" s="226"/>
      <c r="Q28" s="226"/>
      <c r="R28" s="226"/>
      <c r="S28" s="226"/>
      <c r="T28" s="224"/>
      <c r="U28" s="224"/>
      <c r="V28" s="224"/>
      <c r="W28" s="224"/>
      <c r="X28" s="224"/>
      <c r="Y28" s="224"/>
      <c r="Z28" s="224"/>
      <c r="AA28" s="224"/>
      <c r="AB28" s="224"/>
      <c r="AC28" s="224"/>
      <c r="AD28" s="224"/>
      <c r="AE28" s="224"/>
      <c r="AF28" s="224"/>
      <c r="AG28" s="224"/>
      <c r="AH28" s="224"/>
      <c r="AI28" s="224"/>
      <c r="AJ28" s="224"/>
      <c r="AK28" s="263"/>
      <c r="AL28" s="60"/>
      <c r="AM28" s="60"/>
    </row>
    <row r="29" spans="1:39" ht="46.9" customHeight="1" x14ac:dyDescent="0.25">
      <c r="A29" s="781" t="s">
        <v>253</v>
      </c>
      <c r="B29" s="782"/>
      <c r="C29" s="782"/>
      <c r="D29" s="782"/>
      <c r="E29" s="782"/>
      <c r="F29" s="782"/>
      <c r="G29" s="782"/>
      <c r="H29" s="782"/>
      <c r="I29" s="782"/>
      <c r="J29" s="782"/>
      <c r="K29" s="782"/>
      <c r="L29" s="782"/>
      <c r="M29" s="782"/>
      <c r="N29" s="782"/>
      <c r="O29" s="782"/>
      <c r="P29" s="782"/>
      <c r="Q29" s="782"/>
      <c r="R29" s="782"/>
      <c r="S29" s="783"/>
    </row>
    <row r="30" spans="1:39" s="48" customFormat="1" ht="46.9" customHeight="1" x14ac:dyDescent="0.25">
      <c r="A30" s="790"/>
      <c r="B30" s="791"/>
      <c r="C30" s="791"/>
      <c r="D30" s="791"/>
      <c r="E30" s="791"/>
      <c r="F30" s="791"/>
      <c r="G30" s="791"/>
      <c r="H30" s="791"/>
      <c r="I30" s="791"/>
      <c r="J30" s="791"/>
      <c r="K30" s="791"/>
      <c r="L30" s="791"/>
      <c r="M30" s="791"/>
      <c r="N30" s="791"/>
      <c r="O30" s="791"/>
      <c r="P30" s="791"/>
      <c r="Q30" s="791"/>
      <c r="R30" s="791"/>
      <c r="S30" s="792"/>
      <c r="T30" s="1"/>
      <c r="U30" s="1"/>
      <c r="V30" s="1"/>
      <c r="W30" s="1"/>
      <c r="X30" s="1"/>
      <c r="Y30" s="1"/>
      <c r="Z30" s="1"/>
      <c r="AA30" s="1"/>
      <c r="AB30" s="1"/>
      <c r="AC30" s="1"/>
      <c r="AD30" s="1"/>
      <c r="AE30" s="1"/>
      <c r="AF30" s="1"/>
      <c r="AG30" s="1"/>
      <c r="AH30" s="1"/>
      <c r="AI30" s="1"/>
      <c r="AJ30" s="1"/>
      <c r="AK30" s="1"/>
      <c r="AL30" s="1"/>
      <c r="AM30" s="1"/>
    </row>
    <row r="31" spans="1:39" ht="72" customHeight="1" x14ac:dyDescent="0.25">
      <c r="A31" s="787"/>
      <c r="B31" s="788"/>
      <c r="C31" s="788"/>
      <c r="D31" s="788"/>
      <c r="E31" s="788"/>
      <c r="F31" s="788"/>
      <c r="G31" s="788"/>
      <c r="H31" s="788"/>
      <c r="I31" s="788"/>
      <c r="J31" s="788"/>
      <c r="K31" s="788"/>
      <c r="L31" s="788"/>
      <c r="M31" s="788"/>
      <c r="N31" s="788"/>
      <c r="O31" s="788"/>
      <c r="P31" s="788"/>
      <c r="Q31" s="788"/>
      <c r="R31" s="788"/>
      <c r="S31" s="789"/>
    </row>
    <row r="32" spans="1:39" s="56" customFormat="1" ht="5.25" customHeight="1" x14ac:dyDescent="0.2">
      <c r="A32" s="225"/>
      <c r="B32" s="225"/>
      <c r="C32" s="225"/>
      <c r="D32" s="225"/>
      <c r="E32" s="225"/>
      <c r="F32" s="225"/>
      <c r="G32" s="225"/>
      <c r="H32" s="225"/>
      <c r="I32" s="225"/>
      <c r="J32" s="225"/>
      <c r="K32" s="225"/>
      <c r="L32" s="225"/>
      <c r="M32" s="225"/>
      <c r="N32" s="225"/>
      <c r="O32" s="225"/>
      <c r="P32" s="225"/>
      <c r="Q32" s="225"/>
      <c r="R32" s="225"/>
      <c r="S32" s="225"/>
      <c r="T32" s="224"/>
      <c r="U32" s="224"/>
      <c r="V32" s="224"/>
      <c r="W32" s="224"/>
      <c r="X32" s="224"/>
      <c r="Y32" s="224"/>
      <c r="Z32" s="224"/>
      <c r="AA32" s="224"/>
      <c r="AB32" s="224"/>
      <c r="AC32" s="224"/>
      <c r="AD32" s="224"/>
      <c r="AE32" s="224"/>
      <c r="AF32" s="224"/>
      <c r="AG32" s="224"/>
      <c r="AH32" s="224"/>
      <c r="AI32" s="224"/>
      <c r="AJ32" s="224"/>
      <c r="AK32" s="263"/>
      <c r="AL32" s="55"/>
      <c r="AM32" s="55"/>
    </row>
    <row r="33" spans="1:39" s="48" customFormat="1" ht="50.45" customHeight="1" x14ac:dyDescent="0.25">
      <c r="A33" s="781" t="s">
        <v>256</v>
      </c>
      <c r="B33" s="782"/>
      <c r="C33" s="782"/>
      <c r="D33" s="782"/>
      <c r="E33" s="782"/>
      <c r="F33" s="782"/>
      <c r="G33" s="782"/>
      <c r="H33" s="782"/>
      <c r="I33" s="782"/>
      <c r="J33" s="782"/>
      <c r="K33" s="782"/>
      <c r="L33" s="782"/>
      <c r="M33" s="782"/>
      <c r="N33" s="782"/>
      <c r="O33" s="782"/>
      <c r="P33" s="782"/>
      <c r="Q33" s="782"/>
      <c r="R33" s="782"/>
      <c r="S33" s="783"/>
      <c r="T33" s="1"/>
      <c r="U33" s="1"/>
      <c r="V33" s="1"/>
      <c r="W33" s="1"/>
      <c r="X33" s="1"/>
      <c r="Y33" s="1"/>
      <c r="Z33" s="1"/>
      <c r="AA33" s="1"/>
      <c r="AB33" s="1"/>
      <c r="AC33" s="1"/>
      <c r="AD33" s="1"/>
      <c r="AE33" s="1"/>
      <c r="AF33" s="1"/>
      <c r="AG33" s="1"/>
      <c r="AH33" s="1"/>
      <c r="AI33" s="1"/>
      <c r="AJ33" s="1"/>
      <c r="AK33" s="1"/>
      <c r="AL33" s="1"/>
      <c r="AM33" s="1"/>
    </row>
    <row r="34" spans="1:39" s="48" customFormat="1" ht="62.25" customHeight="1" x14ac:dyDescent="0.25">
      <c r="A34" s="796"/>
      <c r="B34" s="797"/>
      <c r="C34" s="797"/>
      <c r="D34" s="797"/>
      <c r="E34" s="797"/>
      <c r="F34" s="797"/>
      <c r="G34" s="797"/>
      <c r="H34" s="797"/>
      <c r="I34" s="797"/>
      <c r="J34" s="797"/>
      <c r="K34" s="797"/>
      <c r="L34" s="797"/>
      <c r="M34" s="797"/>
      <c r="N34" s="797"/>
      <c r="O34" s="797"/>
      <c r="P34" s="797"/>
      <c r="Q34" s="797"/>
      <c r="R34" s="797"/>
      <c r="S34" s="798"/>
      <c r="T34" s="1"/>
      <c r="U34" s="1"/>
      <c r="V34" s="1"/>
      <c r="W34" s="1"/>
      <c r="X34" s="1"/>
      <c r="Y34" s="1"/>
      <c r="Z34" s="1"/>
      <c r="AA34" s="1"/>
      <c r="AB34" s="1"/>
      <c r="AC34" s="1"/>
      <c r="AD34" s="1"/>
      <c r="AE34" s="1"/>
      <c r="AF34" s="1"/>
      <c r="AG34" s="1"/>
      <c r="AH34" s="1"/>
      <c r="AI34" s="1"/>
      <c r="AJ34" s="1"/>
      <c r="AK34" s="1"/>
      <c r="AL34" s="1"/>
      <c r="AM34" s="1"/>
    </row>
    <row r="35" spans="1:39" s="48" customFormat="1" ht="62.25" customHeight="1" x14ac:dyDescent="0.25">
      <c r="A35" s="799"/>
      <c r="B35" s="800"/>
      <c r="C35" s="800"/>
      <c r="D35" s="800"/>
      <c r="E35" s="800"/>
      <c r="F35" s="800"/>
      <c r="G35" s="800"/>
      <c r="H35" s="800"/>
      <c r="I35" s="800"/>
      <c r="J35" s="800"/>
      <c r="K35" s="800"/>
      <c r="L35" s="800"/>
      <c r="M35" s="800"/>
      <c r="N35" s="800"/>
      <c r="O35" s="800"/>
      <c r="P35" s="800"/>
      <c r="Q35" s="800"/>
      <c r="R35" s="800"/>
      <c r="S35" s="801"/>
      <c r="T35" s="1"/>
      <c r="U35" s="1"/>
      <c r="V35" s="1"/>
      <c r="W35" s="1"/>
      <c r="X35" s="1"/>
      <c r="Y35" s="1"/>
      <c r="Z35" s="1"/>
      <c r="AA35" s="1"/>
      <c r="AB35" s="1"/>
      <c r="AC35" s="1"/>
      <c r="AD35" s="1"/>
      <c r="AE35" s="1"/>
      <c r="AF35" s="1"/>
      <c r="AG35" s="1"/>
      <c r="AH35" s="1"/>
      <c r="AI35" s="1"/>
      <c r="AJ35" s="1"/>
      <c r="AK35" s="1"/>
      <c r="AL35" s="1"/>
      <c r="AM35" s="1"/>
    </row>
    <row r="36" spans="1:39" s="48" customFormat="1" ht="62.25" customHeight="1" x14ac:dyDescent="0.25">
      <c r="A36" s="802"/>
      <c r="B36" s="803"/>
      <c r="C36" s="803"/>
      <c r="D36" s="803"/>
      <c r="E36" s="803"/>
      <c r="F36" s="803"/>
      <c r="G36" s="803"/>
      <c r="H36" s="803"/>
      <c r="I36" s="803"/>
      <c r="J36" s="803"/>
      <c r="K36" s="803"/>
      <c r="L36" s="803"/>
      <c r="M36" s="803"/>
      <c r="N36" s="803"/>
      <c r="O36" s="803"/>
      <c r="P36" s="803"/>
      <c r="Q36" s="803"/>
      <c r="R36" s="803"/>
      <c r="S36" s="804"/>
      <c r="T36" s="1"/>
      <c r="U36" s="1"/>
      <c r="V36" s="1"/>
      <c r="W36" s="1"/>
      <c r="X36" s="1"/>
      <c r="Y36" s="1"/>
      <c r="Z36" s="1"/>
      <c r="AA36" s="1"/>
      <c r="AB36" s="1"/>
      <c r="AC36" s="1"/>
      <c r="AD36" s="1"/>
      <c r="AE36" s="1"/>
      <c r="AF36" s="1"/>
      <c r="AG36" s="1"/>
      <c r="AH36" s="1"/>
      <c r="AI36" s="1"/>
      <c r="AJ36" s="1"/>
      <c r="AK36" s="1"/>
      <c r="AL36" s="1"/>
      <c r="AM36" s="1"/>
    </row>
    <row r="37" spans="1:39" s="56" customFormat="1" ht="5.25" customHeight="1" x14ac:dyDescent="0.2">
      <c r="A37" s="226"/>
      <c r="B37" s="226"/>
      <c r="C37" s="226"/>
      <c r="D37" s="226"/>
      <c r="E37" s="226"/>
      <c r="F37" s="226"/>
      <c r="G37" s="226"/>
      <c r="H37" s="226"/>
      <c r="I37" s="226"/>
      <c r="J37" s="226"/>
      <c r="K37" s="226"/>
      <c r="L37" s="226"/>
      <c r="M37" s="226"/>
      <c r="N37" s="226"/>
      <c r="O37" s="226"/>
      <c r="P37" s="226"/>
      <c r="Q37" s="226"/>
      <c r="R37" s="226"/>
      <c r="S37" s="226"/>
      <c r="T37" s="224"/>
      <c r="U37" s="224"/>
      <c r="V37" s="224"/>
      <c r="W37" s="224"/>
      <c r="X37" s="224"/>
      <c r="Y37" s="224"/>
      <c r="Z37" s="224"/>
      <c r="AA37" s="224"/>
      <c r="AB37" s="224"/>
      <c r="AC37" s="224"/>
      <c r="AD37" s="224"/>
      <c r="AE37" s="224"/>
      <c r="AF37" s="224"/>
      <c r="AG37" s="224"/>
      <c r="AH37" s="224"/>
      <c r="AI37" s="224"/>
      <c r="AJ37" s="224"/>
      <c r="AK37" s="263"/>
      <c r="AL37" s="55"/>
      <c r="AM37" s="55"/>
    </row>
    <row r="38" spans="1:39" ht="46.5" customHeight="1" x14ac:dyDescent="0.25">
      <c r="A38" s="781" t="s">
        <v>471</v>
      </c>
      <c r="B38" s="782"/>
      <c r="C38" s="782"/>
      <c r="D38" s="782"/>
      <c r="E38" s="782"/>
      <c r="F38" s="782"/>
      <c r="G38" s="782"/>
      <c r="H38" s="782"/>
      <c r="I38" s="782"/>
      <c r="J38" s="782"/>
      <c r="K38" s="782"/>
      <c r="L38" s="782"/>
      <c r="M38" s="782"/>
      <c r="N38" s="782"/>
      <c r="O38" s="782"/>
      <c r="P38" s="782"/>
      <c r="Q38" s="782"/>
      <c r="R38" s="782"/>
      <c r="S38" s="783"/>
      <c r="T38" s="55"/>
    </row>
    <row r="39" spans="1:39" ht="50.25" customHeight="1" x14ac:dyDescent="0.25">
      <c r="A39" s="790"/>
      <c r="B39" s="791"/>
      <c r="C39" s="791"/>
      <c r="D39" s="791"/>
      <c r="E39" s="791"/>
      <c r="F39" s="791"/>
      <c r="G39" s="791"/>
      <c r="H39" s="791"/>
      <c r="I39" s="791"/>
      <c r="J39" s="791"/>
      <c r="K39" s="791"/>
      <c r="L39" s="791"/>
      <c r="M39" s="791"/>
      <c r="N39" s="791"/>
      <c r="O39" s="791"/>
      <c r="P39" s="791"/>
      <c r="Q39" s="791"/>
      <c r="R39" s="791"/>
      <c r="S39" s="792"/>
      <c r="T39" s="55"/>
    </row>
    <row r="40" spans="1:39" ht="50.25" customHeight="1" x14ac:dyDescent="0.25">
      <c r="A40" s="793"/>
      <c r="B40" s="794"/>
      <c r="C40" s="794"/>
      <c r="D40" s="794"/>
      <c r="E40" s="794"/>
      <c r="F40" s="794"/>
      <c r="G40" s="794"/>
      <c r="H40" s="794"/>
      <c r="I40" s="794"/>
      <c r="J40" s="794"/>
      <c r="K40" s="794"/>
      <c r="L40" s="794"/>
      <c r="M40" s="794"/>
      <c r="N40" s="794"/>
      <c r="O40" s="794"/>
      <c r="P40" s="794"/>
      <c r="Q40" s="794"/>
      <c r="R40" s="794"/>
      <c r="S40" s="795"/>
      <c r="T40" s="55"/>
    </row>
    <row r="41" spans="1:39" ht="50.25" customHeight="1" x14ac:dyDescent="0.25">
      <c r="A41" s="787"/>
      <c r="B41" s="788"/>
      <c r="C41" s="788"/>
      <c r="D41" s="788"/>
      <c r="E41" s="788"/>
      <c r="F41" s="788"/>
      <c r="G41" s="788"/>
      <c r="H41" s="788"/>
      <c r="I41" s="788"/>
      <c r="J41" s="788"/>
      <c r="K41" s="788"/>
      <c r="L41" s="788"/>
      <c r="M41" s="788"/>
      <c r="N41" s="788"/>
      <c r="O41" s="788"/>
      <c r="P41" s="788"/>
      <c r="Q41" s="788"/>
      <c r="R41" s="788"/>
      <c r="S41" s="789"/>
      <c r="T41" s="55"/>
    </row>
    <row r="42" spans="1:39" x14ac:dyDescent="0.25">
      <c r="D42" s="56"/>
      <c r="E42" s="56"/>
      <c r="F42" s="56"/>
      <c r="G42" s="56"/>
      <c r="H42" s="56"/>
      <c r="I42" s="56"/>
      <c r="J42" s="56"/>
      <c r="K42" s="56"/>
      <c r="L42" s="56"/>
      <c r="M42" s="56"/>
      <c r="N42" s="56"/>
      <c r="O42" s="56"/>
      <c r="P42" s="56"/>
      <c r="Q42" s="56"/>
      <c r="R42" s="56"/>
      <c r="S42" s="56"/>
      <c r="T42" s="55"/>
    </row>
  </sheetData>
  <mergeCells count="17">
    <mergeCell ref="A38:S38"/>
    <mergeCell ref="A39:S41"/>
    <mergeCell ref="A34:S36"/>
    <mergeCell ref="A30:S31"/>
    <mergeCell ref="A33:S33"/>
    <mergeCell ref="A26:S27"/>
    <mergeCell ref="A29:S29"/>
    <mergeCell ref="A23:S23"/>
    <mergeCell ref="A22:S22"/>
    <mergeCell ref="A25:S25"/>
    <mergeCell ref="A9:S20"/>
    <mergeCell ref="A1:E2"/>
    <mergeCell ref="F1:S1"/>
    <mergeCell ref="F2:S2"/>
    <mergeCell ref="A8:S8"/>
    <mergeCell ref="A3:S3"/>
    <mergeCell ref="A4:S6"/>
  </mergeCells>
  <conditionalFormatting sqref="A9">
    <cfRule type="expression" dxfId="11" priority="30">
      <formula>A9=""</formula>
    </cfRule>
  </conditionalFormatting>
  <conditionalFormatting sqref="A4">
    <cfRule type="expression" dxfId="10" priority="18">
      <formula>A4=""</formula>
    </cfRule>
  </conditionalFormatting>
  <conditionalFormatting sqref="A23">
    <cfRule type="expression" dxfId="9" priority="16">
      <formula>A23=""</formula>
    </cfRule>
  </conditionalFormatting>
  <conditionalFormatting sqref="A30">
    <cfRule type="expression" dxfId="8" priority="15">
      <formula>A30=""</formula>
    </cfRule>
  </conditionalFormatting>
  <conditionalFormatting sqref="A34">
    <cfRule type="expression" dxfId="7" priority="14">
      <formula>A34=""</formula>
    </cfRule>
  </conditionalFormatting>
  <conditionalFormatting sqref="A26">
    <cfRule type="expression" dxfId="6" priority="13">
      <formula>A26=""</formula>
    </cfRule>
  </conditionalFormatting>
  <conditionalFormatting sqref="A39">
    <cfRule type="expression" dxfId="5" priority="11">
      <formula>A39=""</formula>
    </cfRule>
  </conditionalFormatting>
  <pageMargins left="0.7" right="0.7" top="0.78740157499999996" bottom="0.78740157499999996" header="0.3" footer="0.3"/>
  <pageSetup paperSize="9" orientation="portrait" r:id="rId1"/>
  <headerFooter>
    <oddHeader>&amp;L&amp;"-,Fett"&amp;16Verwendungsnachweis&amp;"-,Standard"&amp;11
für Mittel aus dem Landesprogramm "Solidarisches Zusammenleben der Generationen"</oddHeader>
  </headerFooter>
  <rowBreaks count="2" manualBreakCount="2">
    <brk id="21" max="16383" man="1"/>
    <brk id="32" max="16383" man="1"/>
  </rowBreaks>
  <extLst>
    <ext xmlns:x14="http://schemas.microsoft.com/office/spreadsheetml/2009/9/main" uri="{78C0D931-6437-407d-A8EE-F0AAD7539E65}">
      <x14:conditionalFormattings>
        <x14:conditionalFormatting xmlns:xm="http://schemas.microsoft.com/office/excel/2006/main">
          <x14:cfRule type="expression" priority="10" id="{12578793-0952-47A5-9B92-E667F898C0A8}">
            <xm:f>VN!$AG$113&lt;&gt;""</xm:f>
            <x14:dxf>
              <font>
                <color theme="0"/>
              </font>
              <fill>
                <patternFill>
                  <bgColor theme="0"/>
                </patternFill>
              </fill>
              <border>
                <left/>
                <right/>
                <bottom/>
                <vertical/>
                <horizontal/>
              </border>
            </x14:dxf>
          </x14:cfRule>
          <xm:sqref>A38:S41</xm:sqref>
        </x14:conditionalFormatting>
        <x14:conditionalFormatting xmlns:xm="http://schemas.microsoft.com/office/excel/2006/main">
          <x14:cfRule type="expression" priority="8" id="{C2FCB4AA-DF66-4DB2-A4FD-F82AA20FBB8A}">
            <xm:f>OR(Antrag!$O$22=Antrag!$P$16,Antrag!$O$22=Antrag!$P$15)</xm:f>
            <x14:dxf>
              <font>
                <color theme="0"/>
              </font>
              <fill>
                <patternFill>
                  <bgColor theme="0"/>
                </patternFill>
              </fill>
              <border>
                <left/>
                <right/>
                <top/>
                <bottom/>
                <vertical/>
                <horizontal/>
              </border>
            </x14:dxf>
          </x14:cfRule>
          <xm:sqref>A24:AK24</xm:sqref>
        </x14:conditionalFormatting>
        <x14:conditionalFormatting xmlns:xm="http://schemas.microsoft.com/office/excel/2006/main">
          <x14:cfRule type="expression" priority="3" id="{4D3594D7-03E3-423E-9278-5AD79BE6D8E4}">
            <xm:f>OR(Antrag!$O$22=Antrag!$P$16,Antrag!$O$22=Antrag!$P$15)</xm:f>
            <x14:dxf>
              <font>
                <color theme="0"/>
              </font>
              <fill>
                <patternFill>
                  <bgColor theme="0"/>
                </patternFill>
              </fill>
              <border>
                <left/>
                <right/>
                <top/>
                <bottom/>
                <vertical/>
                <horizontal/>
              </border>
            </x14:dxf>
          </x14:cfRule>
          <xm:sqref>A32:AK32</xm:sqref>
        </x14:conditionalFormatting>
        <x14:conditionalFormatting xmlns:xm="http://schemas.microsoft.com/office/excel/2006/main">
          <x14:cfRule type="expression" priority="2" id="{47F309FE-7DF1-499D-A7BB-2B0184C0D2F7}">
            <xm:f>OR(Antrag!$O$22=Antrag!$P$16,Antrag!$O$22=Antrag!$P$15)</xm:f>
            <x14:dxf>
              <font>
                <color theme="0"/>
              </font>
              <fill>
                <patternFill>
                  <bgColor theme="0"/>
                </patternFill>
              </fill>
              <border>
                <left/>
                <right/>
                <top/>
                <bottom/>
                <vertical/>
                <horizontal/>
              </border>
            </x14:dxf>
          </x14:cfRule>
          <xm:sqref>A37:AK37</xm:sqref>
        </x14:conditionalFormatting>
        <x14:conditionalFormatting xmlns:xm="http://schemas.microsoft.com/office/excel/2006/main">
          <x14:cfRule type="expression" priority="1" id="{E44ED7E3-AEF0-480D-80AB-C1B96D83F332}">
            <xm:f>OR(Antrag!$O$22=Antrag!$P$16,Antrag!$O$22=Antrag!$P$15)</xm:f>
            <x14:dxf>
              <font>
                <color theme="0"/>
              </font>
              <fill>
                <patternFill>
                  <bgColor theme="0"/>
                </patternFill>
              </fill>
              <border>
                <left/>
                <right/>
                <top/>
                <bottom/>
                <vertical/>
                <horizontal/>
              </border>
            </x14:dxf>
          </x14:cfRule>
          <xm:sqref>A21:AK21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L57"/>
  <sheetViews>
    <sheetView workbookViewId="0">
      <selection activeCell="A18" sqref="A18"/>
    </sheetView>
  </sheetViews>
  <sheetFormatPr baseColWidth="10" defaultColWidth="11.42578125" defaultRowHeight="14.25" x14ac:dyDescent="0.2"/>
  <cols>
    <col min="1" max="1" width="38.28515625" style="60" customWidth="1"/>
    <col min="2" max="6" width="13.28515625" style="60" customWidth="1"/>
    <col min="7" max="7" width="13.28515625" style="56" customWidth="1"/>
    <col min="8" max="8" width="5.140625" style="56" customWidth="1"/>
    <col min="9" max="9" width="9.42578125" style="56" customWidth="1"/>
    <col min="10" max="10" width="7" style="60" customWidth="1"/>
    <col min="11" max="21" width="5.140625" style="60" customWidth="1"/>
    <col min="22" max="35" width="3.140625" style="60" hidden="1" customWidth="1"/>
    <col min="36" max="37" width="3.140625" style="60" customWidth="1"/>
    <col min="38" max="38" width="5.140625" style="60" customWidth="1"/>
    <col min="39" max="42" width="3.85546875" style="60" customWidth="1"/>
    <col min="43" max="49" width="3.85546875" style="56" customWidth="1"/>
    <col min="50" max="53" width="3.85546875" style="60" customWidth="1"/>
    <col min="54" max="90" width="5.140625" style="60" customWidth="1"/>
    <col min="91" max="113" width="4.7109375" style="60" customWidth="1"/>
    <col min="114" max="120" width="5.140625" style="60" customWidth="1"/>
    <col min="121" max="16384" width="11.42578125" style="60"/>
  </cols>
  <sheetData>
    <row r="1" spans="1:116" ht="53.25" customHeight="1" x14ac:dyDescent="0.2">
      <c r="A1" s="316" t="s">
        <v>262</v>
      </c>
      <c r="B1" s="316" t="s">
        <v>264</v>
      </c>
      <c r="C1" s="317" t="s">
        <v>221</v>
      </c>
      <c r="D1" s="316" t="s">
        <v>263</v>
      </c>
      <c r="E1" s="316" t="s">
        <v>265</v>
      </c>
      <c r="F1" s="316" t="s">
        <v>266</v>
      </c>
      <c r="G1" s="316" t="s">
        <v>394</v>
      </c>
      <c r="H1" s="316" t="s">
        <v>395</v>
      </c>
      <c r="I1" s="316" t="s">
        <v>396</v>
      </c>
      <c r="J1" s="317" t="s">
        <v>397</v>
      </c>
      <c r="K1" s="316" t="s">
        <v>398</v>
      </c>
      <c r="L1" s="316" t="s">
        <v>399</v>
      </c>
      <c r="M1" s="316" t="s">
        <v>400</v>
      </c>
      <c r="N1" s="316" t="s">
        <v>401</v>
      </c>
      <c r="O1" s="316" t="s">
        <v>402</v>
      </c>
      <c r="P1" s="316" t="s">
        <v>403</v>
      </c>
      <c r="Q1" s="317" t="s">
        <v>404</v>
      </c>
      <c r="R1" s="316" t="s">
        <v>405</v>
      </c>
      <c r="S1" s="316" t="s">
        <v>406</v>
      </c>
      <c r="T1" s="316" t="s">
        <v>407</v>
      </c>
      <c r="U1" s="316" t="s">
        <v>408</v>
      </c>
      <c r="V1" s="316" t="s">
        <v>267</v>
      </c>
      <c r="W1" s="316" t="s">
        <v>267</v>
      </c>
      <c r="X1" s="317" t="s">
        <v>267</v>
      </c>
      <c r="Y1" s="316" t="s">
        <v>267</v>
      </c>
      <c r="Z1" s="316" t="s">
        <v>267</v>
      </c>
      <c r="AA1" s="316" t="s">
        <v>267</v>
      </c>
      <c r="AB1" s="316" t="s">
        <v>267</v>
      </c>
      <c r="AC1" s="316" t="s">
        <v>267</v>
      </c>
      <c r="AD1" s="316" t="s">
        <v>267</v>
      </c>
      <c r="AE1" s="317" t="s">
        <v>267</v>
      </c>
      <c r="AF1" s="316" t="s">
        <v>267</v>
      </c>
      <c r="AG1" s="316" t="s">
        <v>267</v>
      </c>
      <c r="AH1" s="316" t="s">
        <v>267</v>
      </c>
      <c r="AI1" s="316" t="s">
        <v>267</v>
      </c>
      <c r="AJ1" s="316" t="s">
        <v>268</v>
      </c>
      <c r="AK1" s="316" t="s">
        <v>409</v>
      </c>
      <c r="AL1" s="242" t="s">
        <v>313</v>
      </c>
      <c r="AM1" s="238" t="s">
        <v>292</v>
      </c>
      <c r="AN1" s="238" t="s">
        <v>293</v>
      </c>
      <c r="AO1" s="238" t="s">
        <v>294</v>
      </c>
      <c r="AP1" s="238" t="s">
        <v>295</v>
      </c>
      <c r="AQ1" s="238" t="s">
        <v>296</v>
      </c>
      <c r="AR1" s="238" t="s">
        <v>297</v>
      </c>
      <c r="AS1" s="238" t="s">
        <v>298</v>
      </c>
      <c r="AT1" s="238" t="s">
        <v>299</v>
      </c>
      <c r="AU1" s="238" t="s">
        <v>300</v>
      </c>
      <c r="AV1" s="238" t="s">
        <v>301</v>
      </c>
      <c r="AW1" s="238" t="s">
        <v>302</v>
      </c>
      <c r="AX1" s="238" t="s">
        <v>303</v>
      </c>
      <c r="AY1" s="238" t="s">
        <v>304</v>
      </c>
      <c r="AZ1" s="238" t="s">
        <v>305</v>
      </c>
      <c r="BA1" s="238" t="s">
        <v>306</v>
      </c>
      <c r="BB1" s="281" t="s">
        <v>352</v>
      </c>
      <c r="BC1" s="281" t="s">
        <v>351</v>
      </c>
      <c r="BD1" s="281" t="s">
        <v>333</v>
      </c>
      <c r="BE1" s="281" t="s">
        <v>334</v>
      </c>
      <c r="BF1" s="281" t="s">
        <v>410</v>
      </c>
      <c r="BG1" s="281" t="s">
        <v>411</v>
      </c>
      <c r="BH1" s="281" t="s">
        <v>335</v>
      </c>
      <c r="BI1" s="281" t="s">
        <v>336</v>
      </c>
      <c r="BJ1" s="281" t="s">
        <v>337</v>
      </c>
      <c r="BK1" s="281" t="s">
        <v>338</v>
      </c>
      <c r="BL1" s="281" t="s">
        <v>339</v>
      </c>
      <c r="BM1" s="281" t="s">
        <v>340</v>
      </c>
      <c r="BN1" s="281" t="s">
        <v>341</v>
      </c>
      <c r="BO1" s="281" t="s">
        <v>342</v>
      </c>
      <c r="BP1" s="281" t="s">
        <v>343</v>
      </c>
      <c r="BQ1" s="281" t="s">
        <v>344</v>
      </c>
      <c r="BR1" s="281" t="s">
        <v>345</v>
      </c>
      <c r="BS1" s="281" t="s">
        <v>346</v>
      </c>
      <c r="BT1" s="281" t="s">
        <v>228</v>
      </c>
      <c r="BU1" s="281" t="s">
        <v>412</v>
      </c>
      <c r="BV1" s="281" t="s">
        <v>347</v>
      </c>
      <c r="BW1" s="281" t="s">
        <v>353</v>
      </c>
      <c r="BX1" s="281" t="s">
        <v>354</v>
      </c>
      <c r="BY1" s="281" t="s">
        <v>348</v>
      </c>
      <c r="BZ1" s="281" t="s">
        <v>349</v>
      </c>
      <c r="CA1" s="281" t="s">
        <v>350</v>
      </c>
      <c r="CB1" s="240" t="s">
        <v>273</v>
      </c>
      <c r="CC1" s="240" t="s">
        <v>274</v>
      </c>
      <c r="CD1" s="240" t="s">
        <v>275</v>
      </c>
      <c r="CE1" s="240" t="s">
        <v>186</v>
      </c>
      <c r="CF1" s="240" t="s">
        <v>187</v>
      </c>
      <c r="CG1" s="240" t="s">
        <v>188</v>
      </c>
      <c r="CH1" s="240" t="s">
        <v>189</v>
      </c>
      <c r="CI1" s="240" t="s">
        <v>277</v>
      </c>
      <c r="CJ1" s="240" t="s">
        <v>276</v>
      </c>
      <c r="CK1" s="240" t="s">
        <v>278</v>
      </c>
      <c r="CL1" s="240" t="s">
        <v>279</v>
      </c>
      <c r="CM1" s="240" t="s">
        <v>280</v>
      </c>
      <c r="CN1" s="240" t="s">
        <v>281</v>
      </c>
      <c r="CO1" s="240" t="s">
        <v>282</v>
      </c>
      <c r="CP1" s="240" t="s">
        <v>283</v>
      </c>
      <c r="CQ1" s="240" t="s">
        <v>284</v>
      </c>
      <c r="CR1" s="240" t="s">
        <v>285</v>
      </c>
      <c r="CS1" s="240" t="s">
        <v>286</v>
      </c>
      <c r="CT1" s="240" t="s">
        <v>287</v>
      </c>
      <c r="CU1" s="240" t="s">
        <v>288</v>
      </c>
      <c r="CV1" s="240" t="s">
        <v>289</v>
      </c>
      <c r="CW1" s="240" t="s">
        <v>290</v>
      </c>
      <c r="CX1" s="240" t="s">
        <v>291</v>
      </c>
      <c r="CY1" s="236" t="s">
        <v>307</v>
      </c>
      <c r="CZ1" s="236" t="s">
        <v>413</v>
      </c>
      <c r="DA1" s="236" t="s">
        <v>309</v>
      </c>
      <c r="DB1" s="236" t="s">
        <v>308</v>
      </c>
      <c r="DC1" s="236" t="s">
        <v>310</v>
      </c>
      <c r="DD1" s="236" t="s">
        <v>311</v>
      </c>
      <c r="DE1" s="236" t="s">
        <v>312</v>
      </c>
      <c r="DF1" s="318" t="s">
        <v>414</v>
      </c>
      <c r="DG1" s="318" t="s">
        <v>415</v>
      </c>
      <c r="DH1" s="318" t="s">
        <v>416</v>
      </c>
      <c r="DI1" s="318" t="s">
        <v>417</v>
      </c>
      <c r="DJ1" s="318" t="s">
        <v>418</v>
      </c>
      <c r="DK1" s="318" t="s">
        <v>419</v>
      </c>
      <c r="DL1" s="318" t="s">
        <v>420</v>
      </c>
    </row>
    <row r="2" spans="1:116" s="198" customFormat="1" ht="89.25" customHeight="1" thickBot="1" x14ac:dyDescent="0.3">
      <c r="A2" s="319">
        <f>B4</f>
        <v>0</v>
      </c>
      <c r="B2" s="319" t="str">
        <f>B5</f>
        <v>Tel.:</v>
      </c>
      <c r="C2" s="320"/>
      <c r="D2" s="319">
        <f>B7</f>
        <v>0</v>
      </c>
      <c r="E2" s="319">
        <f>B8</f>
        <v>0</v>
      </c>
      <c r="F2" s="319">
        <f>B9</f>
        <v>0</v>
      </c>
      <c r="G2" s="321" t="str">
        <f>B12</f>
        <v>Vollbetragsfinanzierung</v>
      </c>
      <c r="H2" s="316" t="str">
        <f>B13</f>
        <v>Zuwendungsbescheid</v>
      </c>
      <c r="I2" s="316" t="str">
        <f>B16</f>
        <v/>
      </c>
      <c r="J2" s="317">
        <f>D16</f>
        <v>0</v>
      </c>
      <c r="K2" s="316" t="str">
        <f>B17</f>
        <v>01.06.2022</v>
      </c>
      <c r="L2" s="316">
        <f>B19</f>
        <v>0</v>
      </c>
      <c r="M2" s="316">
        <f>B26</f>
        <v>0</v>
      </c>
      <c r="N2" s="316">
        <f>B27</f>
        <v>0</v>
      </c>
      <c r="O2" s="316">
        <f>B28</f>
        <v>0</v>
      </c>
      <c r="P2" s="316">
        <f>B29</f>
        <v>0</v>
      </c>
      <c r="Q2" s="317">
        <f>B30</f>
        <v>0</v>
      </c>
      <c r="R2" s="316">
        <f>B34</f>
        <v>0</v>
      </c>
      <c r="S2" s="316">
        <f>B35</f>
        <v>0</v>
      </c>
      <c r="T2" s="316">
        <f>B36</f>
        <v>0</v>
      </c>
      <c r="U2" s="316">
        <f>B37</f>
        <v>0</v>
      </c>
      <c r="V2" s="316">
        <f>VALUE(RIGHT(INT(ABS(U2)/100000)))</f>
        <v>0</v>
      </c>
      <c r="W2" s="316">
        <f>VALUE(RIGHT(INT(ABS(U2)/10000)))</f>
        <v>0</v>
      </c>
      <c r="X2" s="317">
        <f>VALUE(RIGHT(INT(ABS(U2)/1000)))</f>
        <v>0</v>
      </c>
      <c r="Y2" s="316">
        <f>VALUE(RIGHT(INT(ABS(U2)/100)))</f>
        <v>0</v>
      </c>
      <c r="Z2" s="316">
        <f>VALUE(RIGHT(INT(ABS(U2)/10)))</f>
        <v>0</v>
      </c>
      <c r="AA2" s="316">
        <f>VALUE(RIGHT(INT(ABS(U2))))</f>
        <v>0</v>
      </c>
      <c r="AB2" s="316" t="str">
        <f>IF(V2=1,"ein",IF(V2=2,"zwei",IF(V2=3,"drei",IF(V2=4,"vier",IF(V2=5,"fünf",IF(V2=6,"sechs",IF(V2=7,"sieben",IF(V2=8,"acht","neun"))))))))&amp;"hundert"&amp;IF(AND(W2=0,X2=0),"tausend","")</f>
        <v>neunhunderttausend</v>
      </c>
      <c r="AC2" s="316" t="str">
        <f>IF(W2=1,"zehn",IF(W2=2,"zwanzig",IF(W2=3,"dreißig",IF(W2=4,"vierzig",IF(W2=5,"fünfzig",IF(W2=6,"sechzig",IF(W2=7,"siebzig",IF(W2=8,"achtzig","neunzig"))))))))</f>
        <v>neunzig</v>
      </c>
      <c r="AD2" s="316" t="str">
        <f>IF(AND(W2=1,X2=1),"elf",IF(AND(W2=1,X2=2),"zwölf",IF(AND(W2=1,X2=6),"sechzehn",IF(AND(W2=1,X2=7),"siebzehn",IF(X2=0,AC2,IF(W2=0,AE2,AE2&amp;IF(W2&gt;1,"und","")&amp;AC2))))))&amp;"tausend"</f>
        <v>neunzigtausend</v>
      </c>
      <c r="AE2" s="317" t="str">
        <f>IF(X2=1,"ein",IF(X2=2,"zwei",IF(X2=3,"drei",IF(X2=4,"vier",IF(X2=5,"fünf",IF(X2=6,"sechs",IF(X2=7,"sieben",IF(X2=8,"acht","neun"))))))))</f>
        <v>neun</v>
      </c>
      <c r="AF2" s="316" t="str">
        <f>IF(Y2=1,"ein",IF(Y2=2,"zwei",IF(Y2=3,"drei",IF(Y2=4,"vier",IF(Y2=5,"fünf",IF(Y2=6,"sechs",IF(Y2=7,"sieben",IF(Y2=8,"acht","neun"))))))))&amp;"hundert"</f>
        <v>neunhundert</v>
      </c>
      <c r="AG2" s="316" t="str">
        <f>(IF(Z2=1,"zehn",IF(Z2=2,"zwanzig",IF(Z2=3,"dreißig",IF(Z2=4,"vierzig",IF(Z2=5,"fünfzig",IF(Z2=6,"sechzig",IF(Z2=7,"siebzig",IF(Z2=8,"achtzig","neunzig")))))))))</f>
        <v>neunzig</v>
      </c>
      <c r="AH2" s="316" t="str">
        <f>IF(AND(Z2=1,AA2=1),"elf",IF(AND(Z2=1,AA2=2),"zwölf",IF(AND(Z2=1,AA2=6),"sechzehn",IF(AND(Z2=1,AA2=7),"siebzehn",IF(AA2=0,AG2,IF(Z2=0,AI2,AI2&amp;IF(Z2&gt;1,"und","")&amp;AG2))))))</f>
        <v>neunzig</v>
      </c>
      <c r="AI2" s="316" t="str">
        <f>IF(AA2=1,"ein",IF(AA2=2,"zwei",IF(AA2=3,"drei",IF(AA2=4,"vier",IF(AA2=5,"fünf",IF(AA2=6,"sechs",IF(AA2=7,"sieben",IF(AA2=8,"acht","neun"))))))))</f>
        <v>neun</v>
      </c>
      <c r="AJ2" s="316" t="str">
        <f>IF(V2=0,"",AB2)&amp;IF(AND(W2=0,X2=0),"",AD2)&amp;IF(Y2=0,"",AF2)&amp;IF(AND(Z2=0,AA2=0),"",IF(AND(Z2=0,AA2=1),"eins",AH2))&amp;(TEXT((ROUND(100*(ABS(U2)-INT(ABS(U2))),0))," 00")&amp;"/100")</f>
        <v xml:space="preserve"> 00/100</v>
      </c>
      <c r="AK2" s="316">
        <f>B38</f>
        <v>0</v>
      </c>
      <c r="AL2" s="243">
        <f>B20</f>
        <v>0</v>
      </c>
      <c r="AM2" s="244">
        <f>C26</f>
        <v>0</v>
      </c>
      <c r="AN2" s="244">
        <f>C27</f>
        <v>0</v>
      </c>
      <c r="AO2" s="245">
        <f>C28</f>
        <v>0</v>
      </c>
      <c r="AP2" s="244">
        <f>C29</f>
        <v>0</v>
      </c>
      <c r="AQ2" s="244">
        <f>C30</f>
        <v>0</v>
      </c>
      <c r="AR2" s="244">
        <f>C34</f>
        <v>0</v>
      </c>
      <c r="AS2" s="244">
        <f>C35</f>
        <v>0</v>
      </c>
      <c r="AT2" s="244">
        <f>C36</f>
        <v>0</v>
      </c>
      <c r="AU2" s="244">
        <f>C37</f>
        <v>0</v>
      </c>
      <c r="AV2" s="244">
        <f>C38</f>
        <v>0</v>
      </c>
      <c r="AW2" s="239">
        <f>VN!O83</f>
        <v>0</v>
      </c>
      <c r="AX2" s="239">
        <f>VN!O85</f>
        <v>0</v>
      </c>
      <c r="AY2" s="244">
        <f>B42</f>
        <v>0</v>
      </c>
      <c r="AZ2" s="244">
        <f>B43</f>
        <v>0</v>
      </c>
      <c r="BA2" s="244">
        <f>B44</f>
        <v>0</v>
      </c>
      <c r="BB2" s="282" t="str">
        <f>B14</f>
        <v>Prüfbescheid</v>
      </c>
      <c r="BC2" s="283">
        <f ca="1">B21</f>
        <v>45763</v>
      </c>
      <c r="BD2" s="282">
        <f>D26</f>
        <v>0</v>
      </c>
      <c r="BE2" s="282">
        <f>D27</f>
        <v>0</v>
      </c>
      <c r="BF2" s="322">
        <f>D28</f>
        <v>0</v>
      </c>
      <c r="BG2" s="282">
        <f>D29</f>
        <v>0</v>
      </c>
      <c r="BH2" s="282">
        <f>D30</f>
        <v>0</v>
      </c>
      <c r="BI2" s="282" t="str">
        <f>IF(H25="","",H25)</f>
        <v/>
      </c>
      <c r="BJ2" s="282" t="str">
        <f>IF(H26="","",H26)</f>
        <v/>
      </c>
      <c r="BK2" s="282" t="str">
        <f>IF(H27="","",H27)</f>
        <v/>
      </c>
      <c r="BL2" s="282">
        <f>D34</f>
        <v>0</v>
      </c>
      <c r="BM2" s="282">
        <f>D35</f>
        <v>0</v>
      </c>
      <c r="BN2" s="282">
        <f>D36</f>
        <v>0</v>
      </c>
      <c r="BO2" s="282">
        <f>D37</f>
        <v>0</v>
      </c>
      <c r="BP2" s="282">
        <f>D38</f>
        <v>0</v>
      </c>
      <c r="BQ2" s="282" t="str">
        <f>IF(H33="","",H33)</f>
        <v/>
      </c>
      <c r="BR2" s="282" t="str">
        <f>IF(H34="","",H34)</f>
        <v/>
      </c>
      <c r="BS2" s="282" t="str">
        <f>IF(H35="","",H35)</f>
        <v/>
      </c>
      <c r="BT2" s="282">
        <f>B42</f>
        <v>0</v>
      </c>
      <c r="BU2" s="282">
        <f>B43</f>
        <v>0</v>
      </c>
      <c r="BV2" s="282">
        <f>B44</f>
        <v>0</v>
      </c>
      <c r="BW2" s="282">
        <f>E30</f>
        <v>0</v>
      </c>
      <c r="BX2" s="282">
        <f>E37</f>
        <v>0</v>
      </c>
      <c r="BY2" s="282" t="str">
        <f>IF(H41="","",H41)</f>
        <v/>
      </c>
      <c r="BZ2" s="282" t="str">
        <f>IF(H42="","",H42)</f>
        <v/>
      </c>
      <c r="CA2" s="282" t="str">
        <f>IF(H43="","",H43)</f>
        <v/>
      </c>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37">
        <f>'VN Sachbericht'!A9</f>
        <v>0</v>
      </c>
      <c r="CZ2" s="237">
        <f>'VN Sachbericht'!A9</f>
        <v>0</v>
      </c>
      <c r="DA2" s="237">
        <f>'VN Sachbericht'!A11</f>
        <v>0</v>
      </c>
      <c r="DB2" s="237">
        <f>'VN Sachbericht'!A17</f>
        <v>0</v>
      </c>
      <c r="DC2" s="237">
        <f>'VN Sachbericht'!A14</f>
        <v>0</v>
      </c>
      <c r="DD2" s="237">
        <f>'VN Sachbericht'!A20</f>
        <v>0</v>
      </c>
      <c r="DE2" s="237" t="str">
        <f>IF('VN Sachbericht'!A39="","",'VN Sachbericht'!A39)</f>
        <v/>
      </c>
      <c r="DF2" s="323">
        <f>G16</f>
        <v>0</v>
      </c>
      <c r="DG2" s="323">
        <f>J16</f>
        <v>0</v>
      </c>
      <c r="DH2" s="323" t="str">
        <f>IF(H17="","",H17)</f>
        <v/>
      </c>
      <c r="DI2" s="323" t="str">
        <f>IF(H18="","",H18)</f>
        <v/>
      </c>
      <c r="DJ2" s="323" t="str">
        <f>IF(H19="","",H19)</f>
        <v/>
      </c>
      <c r="DK2" s="323" t="str">
        <f>IF(H20="","",H20)</f>
        <v/>
      </c>
      <c r="DL2" s="323" t="str">
        <f>IF(H21="","",H21)</f>
        <v/>
      </c>
    </row>
    <row r="3" spans="1:116" s="326" customFormat="1" ht="9" customHeight="1" thickBot="1" x14ac:dyDescent="0.25">
      <c r="A3" s="324"/>
      <c r="B3" s="325"/>
      <c r="AJ3" s="327"/>
      <c r="AK3" s="327"/>
    </row>
    <row r="4" spans="1:116" ht="15.75" customHeight="1" x14ac:dyDescent="0.2">
      <c r="A4" s="328" t="s">
        <v>421</v>
      </c>
      <c r="B4" s="329">
        <f>VN!AD12</f>
        <v>0</v>
      </c>
      <c r="C4" s="330"/>
      <c r="D4" s="330"/>
      <c r="E4" s="425" t="s">
        <v>422</v>
      </c>
      <c r="F4" s="425"/>
      <c r="G4" s="135"/>
      <c r="H4" s="135"/>
      <c r="I4" s="135"/>
      <c r="J4" s="330"/>
      <c r="K4" s="330"/>
      <c r="L4" s="330"/>
      <c r="M4" s="330"/>
      <c r="N4" s="330"/>
      <c r="O4" s="330"/>
      <c r="P4" s="330"/>
      <c r="Q4" s="330"/>
      <c r="R4" s="330"/>
      <c r="S4" s="330"/>
      <c r="T4" s="331"/>
    </row>
    <row r="5" spans="1:116" ht="15.75" customHeight="1" x14ac:dyDescent="0.2">
      <c r="A5" s="328" t="s">
        <v>423</v>
      </c>
      <c r="B5" s="329" t="str">
        <f>VN!O39</f>
        <v>Tel.:</v>
      </c>
      <c r="C5" s="330"/>
      <c r="D5" s="330"/>
      <c r="E5" s="332" t="s">
        <v>424</v>
      </c>
      <c r="F5" s="333" t="str">
        <f>B4&amp;" [1] Antrag - "&amp;B7</f>
        <v>0 [1] Antrag - 0</v>
      </c>
      <c r="G5" s="135"/>
      <c r="H5" s="135"/>
      <c r="I5" s="135"/>
      <c r="J5" s="330"/>
      <c r="K5" s="330"/>
      <c r="L5" s="330"/>
      <c r="M5" s="330"/>
      <c r="O5" s="330"/>
      <c r="P5" s="330"/>
      <c r="Q5" s="330"/>
      <c r="R5" s="330"/>
      <c r="S5" s="330"/>
      <c r="T5" s="334"/>
    </row>
    <row r="6" spans="1:116" ht="15.75" customHeight="1" x14ac:dyDescent="0.2">
      <c r="A6" s="328" t="s">
        <v>425</v>
      </c>
      <c r="B6" s="329"/>
      <c r="C6" s="330"/>
      <c r="D6" s="330"/>
      <c r="E6" s="332" t="s">
        <v>426</v>
      </c>
      <c r="F6" s="335" t="str">
        <f>B4&amp;" [2] Änderungsantrag - "&amp;B7</f>
        <v>0 [2] Änderungsantrag - 0</v>
      </c>
      <c r="G6" s="135"/>
      <c r="H6" s="135"/>
      <c r="I6" s="135"/>
      <c r="J6" s="330"/>
      <c r="K6" s="330"/>
      <c r="L6" s="330"/>
      <c r="M6" s="330"/>
      <c r="O6" s="330"/>
      <c r="P6" s="330"/>
      <c r="Q6" s="330"/>
      <c r="R6" s="330"/>
      <c r="S6" s="330"/>
      <c r="T6" s="334"/>
    </row>
    <row r="7" spans="1:116" ht="15.75" customHeight="1" x14ac:dyDescent="0.2">
      <c r="A7" s="328" t="s">
        <v>427</v>
      </c>
      <c r="B7" s="329">
        <f>VN!O22</f>
        <v>0</v>
      </c>
      <c r="C7" s="330"/>
      <c r="D7" s="330"/>
      <c r="E7" s="336" t="s">
        <v>428</v>
      </c>
      <c r="F7" s="337" t="str">
        <f>IF([1]Antrag!O$22="Änderungsantrag",B4&amp;" [2] Zuwendungsbescheid - "&amp;B7,B4&amp;" [1] Zuwendungsbescheid - "&amp;B7)</f>
        <v>0 [1] Zuwendungsbescheid - 0</v>
      </c>
      <c r="G7" s="135"/>
      <c r="H7" s="135"/>
      <c r="I7" s="135"/>
      <c r="J7" s="330"/>
      <c r="K7" s="330"/>
      <c r="L7" s="330"/>
      <c r="M7" s="330"/>
      <c r="N7" s="330"/>
      <c r="O7" s="330"/>
      <c r="P7" s="330"/>
      <c r="Q7" s="330"/>
      <c r="R7" s="330"/>
      <c r="S7" s="330"/>
      <c r="T7" s="334"/>
    </row>
    <row r="8" spans="1:116" ht="15.75" customHeight="1" x14ac:dyDescent="0.2">
      <c r="A8" s="328" t="s">
        <v>429</v>
      </c>
      <c r="B8" s="329">
        <f>VN!O41</f>
        <v>0</v>
      </c>
      <c r="C8" s="330"/>
      <c r="D8" s="330"/>
      <c r="E8" s="332" t="s">
        <v>430</v>
      </c>
      <c r="F8" s="338" t="str">
        <f>B4&amp;" [3] VWN - "&amp;B7</f>
        <v>0 [3] VWN - 0</v>
      </c>
      <c r="G8" s="135"/>
      <c r="H8" s="135"/>
      <c r="I8" s="135"/>
      <c r="J8" s="330"/>
      <c r="K8" s="330"/>
      <c r="L8" s="330"/>
      <c r="M8" s="330"/>
      <c r="N8" s="330"/>
      <c r="O8" s="330"/>
      <c r="P8" s="330"/>
      <c r="Q8" s="330"/>
      <c r="R8" s="330"/>
      <c r="S8" s="330"/>
      <c r="T8" s="334"/>
    </row>
    <row r="9" spans="1:116" ht="15.75" customHeight="1" thickBot="1" x14ac:dyDescent="0.25">
      <c r="A9" s="328" t="s">
        <v>431</v>
      </c>
      <c r="B9" s="329">
        <f>VN!O43</f>
        <v>0</v>
      </c>
      <c r="C9" s="330"/>
      <c r="D9" s="330"/>
      <c r="E9" s="332" t="s">
        <v>432</v>
      </c>
      <c r="F9" s="338" t="str">
        <f>B4&amp;" [4] Prüfbescheid - "&amp;B7</f>
        <v>0 [4] Prüfbescheid - 0</v>
      </c>
      <c r="G9" s="135"/>
      <c r="H9" s="135"/>
      <c r="I9" s="135"/>
      <c r="J9" s="330"/>
      <c r="K9" s="330"/>
      <c r="L9" s="330"/>
      <c r="M9" s="330"/>
      <c r="N9" s="330"/>
      <c r="O9" s="330"/>
      <c r="P9" s="330"/>
      <c r="Q9" s="330"/>
      <c r="R9" s="330"/>
      <c r="S9" s="330"/>
      <c r="T9" s="334"/>
      <c r="AQ9" s="60"/>
      <c r="AR9" s="60"/>
      <c r="AS9" s="60"/>
      <c r="AT9" s="60"/>
      <c r="AU9" s="60"/>
      <c r="AV9" s="60"/>
      <c r="AW9" s="60"/>
    </row>
    <row r="10" spans="1:116" s="326" customFormat="1" ht="9" customHeight="1" thickBot="1" x14ac:dyDescent="0.25">
      <c r="A10" s="339"/>
      <c r="B10" s="340"/>
      <c r="C10" s="341"/>
      <c r="D10" s="342"/>
      <c r="E10" s="342"/>
      <c r="F10" s="342"/>
      <c r="G10" s="342"/>
      <c r="H10" s="342"/>
      <c r="I10" s="342"/>
      <c r="J10" s="342"/>
      <c r="K10" s="342"/>
      <c r="L10" s="342"/>
      <c r="M10" s="342"/>
      <c r="N10" s="342"/>
      <c r="O10" s="342"/>
      <c r="P10" s="342"/>
      <c r="Q10" s="342"/>
      <c r="R10" s="342"/>
      <c r="S10" s="342"/>
      <c r="T10" s="343"/>
      <c r="AJ10" s="327"/>
      <c r="AK10" s="327"/>
    </row>
    <row r="11" spans="1:116" x14ac:dyDescent="0.2">
      <c r="A11" s="344" t="s">
        <v>433</v>
      </c>
      <c r="B11" s="426" t="s">
        <v>321</v>
      </c>
      <c r="C11" s="426"/>
      <c r="D11" s="345" t="s">
        <v>434</v>
      </c>
      <c r="E11" s="345" t="s">
        <v>172</v>
      </c>
      <c r="F11" s="345" t="s">
        <v>435</v>
      </c>
      <c r="G11" s="345" t="s">
        <v>321</v>
      </c>
      <c r="H11" s="135"/>
      <c r="I11" s="135"/>
      <c r="J11" s="330"/>
      <c r="K11" s="330"/>
      <c r="L11" s="330"/>
      <c r="M11" s="330"/>
      <c r="N11" s="330"/>
      <c r="O11" s="330"/>
      <c r="P11" s="330"/>
      <c r="Q11" s="330"/>
      <c r="R11" s="330"/>
      <c r="S11" s="330"/>
      <c r="T11" s="334"/>
      <c r="AQ11" s="60"/>
      <c r="AR11" s="60"/>
      <c r="AS11" s="60"/>
      <c r="AT11" s="60"/>
      <c r="AU11" s="60"/>
      <c r="AV11" s="60"/>
      <c r="AW11" s="60"/>
    </row>
    <row r="12" spans="1:116" x14ac:dyDescent="0.2">
      <c r="A12" s="344" t="s">
        <v>394</v>
      </c>
      <c r="B12" s="426" t="s">
        <v>436</v>
      </c>
      <c r="C12" s="426"/>
      <c r="D12" s="345" t="s">
        <v>436</v>
      </c>
      <c r="E12" s="345" t="s">
        <v>437</v>
      </c>
      <c r="F12" s="345" t="s">
        <v>438</v>
      </c>
      <c r="G12" s="135"/>
      <c r="H12" s="135"/>
      <c r="I12" s="135"/>
      <c r="J12" s="330"/>
      <c r="K12" s="330"/>
      <c r="L12" s="330"/>
      <c r="M12" s="330"/>
      <c r="N12" s="330"/>
      <c r="O12" s="330"/>
      <c r="P12" s="330"/>
      <c r="Q12" s="330"/>
      <c r="R12" s="330"/>
      <c r="S12" s="330"/>
      <c r="T12" s="334"/>
      <c r="AQ12" s="60"/>
      <c r="AR12" s="60"/>
      <c r="AS12" s="60"/>
      <c r="AT12" s="60"/>
      <c r="AU12" s="60"/>
      <c r="AV12" s="60"/>
      <c r="AW12" s="60"/>
    </row>
    <row r="13" spans="1:116" x14ac:dyDescent="0.2">
      <c r="A13" s="344" t="s">
        <v>439</v>
      </c>
      <c r="B13" s="427" t="s">
        <v>440</v>
      </c>
      <c r="C13" s="427"/>
      <c r="D13" s="345" t="s">
        <v>440</v>
      </c>
      <c r="E13" s="345" t="s">
        <v>441</v>
      </c>
      <c r="F13" s="330"/>
      <c r="G13" s="135"/>
      <c r="H13" s="135"/>
      <c r="I13" s="135"/>
      <c r="J13" s="330"/>
      <c r="K13" s="330"/>
      <c r="L13" s="330"/>
      <c r="M13" s="330"/>
      <c r="N13" s="330"/>
      <c r="O13" s="330"/>
      <c r="P13" s="330"/>
      <c r="Q13" s="330"/>
      <c r="R13" s="330"/>
      <c r="S13" s="330"/>
      <c r="T13" s="334"/>
      <c r="AQ13" s="60"/>
      <c r="AR13" s="60"/>
      <c r="AS13" s="60"/>
      <c r="AT13" s="60"/>
      <c r="AU13" s="60"/>
      <c r="AV13" s="60"/>
      <c r="AW13" s="60"/>
    </row>
    <row r="14" spans="1:116" ht="15" thickBot="1" x14ac:dyDescent="0.25">
      <c r="A14" s="344" t="s">
        <v>442</v>
      </c>
      <c r="B14" s="426" t="str">
        <f>IF(B44&gt;0,"Prüf-, Widerrufs-, Rückforderungs- und Zinsfestsetzungsbescheid",IF(B43&gt;0,"Prüf-, Widerrufs- Zinsfestsetzungsbescheid",IF(B37&lt;&gt;D37,"Prüf- und Widerrufsbescheid","Prüfbescheid")))</f>
        <v>Prüfbescheid</v>
      </c>
      <c r="C14" s="426"/>
      <c r="D14" s="426"/>
      <c r="E14" s="426"/>
      <c r="F14" s="330"/>
      <c r="G14" s="330"/>
      <c r="H14" s="330"/>
      <c r="I14" s="330"/>
      <c r="J14" s="330"/>
      <c r="K14" s="330"/>
      <c r="L14" s="330"/>
      <c r="M14" s="330"/>
      <c r="N14" s="330"/>
      <c r="O14" s="330"/>
      <c r="P14" s="330"/>
      <c r="Q14" s="330"/>
      <c r="R14" s="330"/>
      <c r="S14" s="330"/>
      <c r="T14" s="334"/>
      <c r="AJ14" s="346"/>
      <c r="AK14" s="346"/>
      <c r="AQ14" s="60"/>
      <c r="AR14" s="60"/>
      <c r="AS14" s="60"/>
      <c r="AT14" s="60"/>
      <c r="AU14" s="60"/>
      <c r="AV14" s="60"/>
      <c r="AW14" s="60"/>
    </row>
    <row r="15" spans="1:116" s="326" customFormat="1" ht="9" customHeight="1" thickBot="1" x14ac:dyDescent="0.25">
      <c r="A15" s="339"/>
      <c r="B15" s="347"/>
      <c r="C15" s="347"/>
      <c r="D15" s="347"/>
      <c r="E15" s="347"/>
      <c r="F15" s="342"/>
      <c r="G15" s="342"/>
      <c r="H15" s="342"/>
      <c r="I15" s="342"/>
      <c r="J15" s="342"/>
      <c r="K15" s="342"/>
      <c r="L15" s="342"/>
      <c r="M15" s="342"/>
      <c r="N15" s="342"/>
      <c r="O15" s="342"/>
      <c r="P15" s="342"/>
      <c r="Q15" s="342"/>
      <c r="R15" s="342"/>
      <c r="S15" s="342"/>
      <c r="T15" s="343"/>
      <c r="AJ15" s="327"/>
      <c r="AK15" s="327"/>
    </row>
    <row r="16" spans="1:116" ht="15" customHeight="1" x14ac:dyDescent="0.2">
      <c r="A16" s="344" t="s">
        <v>443</v>
      </c>
      <c r="B16" s="348" t="str">
        <f>VN!O33</f>
        <v/>
      </c>
      <c r="C16" s="349" t="s">
        <v>22</v>
      </c>
      <c r="D16" s="348">
        <f>VN!W33</f>
        <v>0</v>
      </c>
      <c r="E16" s="330"/>
      <c r="F16" s="350" t="s">
        <v>444</v>
      </c>
      <c r="G16" s="351">
        <f>VN!O53</f>
        <v>0</v>
      </c>
      <c r="H16" s="330"/>
      <c r="I16" s="352" t="s">
        <v>445</v>
      </c>
      <c r="J16" s="351">
        <f>VN!Y55</f>
        <v>0</v>
      </c>
      <c r="K16" s="330"/>
      <c r="L16" s="330"/>
      <c r="M16" s="330"/>
      <c r="N16" s="330"/>
      <c r="O16" s="330"/>
      <c r="P16" s="330"/>
      <c r="Q16" s="330"/>
      <c r="R16" s="330"/>
      <c r="S16" s="330"/>
      <c r="T16" s="334"/>
      <c r="AJ16" s="346"/>
      <c r="AK16" s="346"/>
      <c r="AQ16" s="60"/>
      <c r="AR16" s="60"/>
      <c r="AS16" s="60"/>
      <c r="AT16" s="60"/>
      <c r="AU16" s="60"/>
      <c r="AV16" s="60"/>
      <c r="AW16" s="60"/>
    </row>
    <row r="17" spans="1:49" ht="15" customHeight="1" x14ac:dyDescent="0.2">
      <c r="A17" s="344" t="s">
        <v>446</v>
      </c>
      <c r="B17" s="353" t="s">
        <v>469</v>
      </c>
      <c r="C17" s="330"/>
      <c r="D17" s="330"/>
      <c r="E17" s="330"/>
      <c r="F17" s="354"/>
      <c r="G17" s="355" t="s">
        <v>416</v>
      </c>
      <c r="H17" s="424"/>
      <c r="I17" s="424"/>
      <c r="J17" s="424"/>
      <c r="K17" s="424"/>
      <c r="L17" s="424"/>
      <c r="M17" s="424"/>
      <c r="N17" s="424"/>
      <c r="O17" s="424"/>
      <c r="P17" s="424"/>
      <c r="Q17" s="424"/>
      <c r="R17" s="424"/>
      <c r="S17" s="424"/>
      <c r="T17" s="334"/>
      <c r="AJ17" s="346"/>
      <c r="AK17" s="346"/>
      <c r="AQ17" s="60"/>
      <c r="AR17" s="60"/>
      <c r="AS17" s="60"/>
      <c r="AT17" s="60"/>
      <c r="AU17" s="60"/>
      <c r="AV17" s="60"/>
      <c r="AW17" s="60"/>
    </row>
    <row r="18" spans="1:49" ht="15" customHeight="1" x14ac:dyDescent="0.2">
      <c r="A18" s="344" t="s">
        <v>447</v>
      </c>
      <c r="B18" s="348" t="str">
        <f>IF([1]Antrag!O$22="Änderungsantrag",[1]Antrag!AD13,"")</f>
        <v/>
      </c>
      <c r="C18" s="330"/>
      <c r="D18" s="330"/>
      <c r="E18" s="330"/>
      <c r="F18" s="354"/>
      <c r="G18" s="355" t="s">
        <v>417</v>
      </c>
      <c r="H18" s="424"/>
      <c r="I18" s="424"/>
      <c r="J18" s="424"/>
      <c r="K18" s="424"/>
      <c r="L18" s="424"/>
      <c r="M18" s="424"/>
      <c r="N18" s="424"/>
      <c r="O18" s="424"/>
      <c r="P18" s="424"/>
      <c r="Q18" s="424"/>
      <c r="R18" s="424"/>
      <c r="S18" s="424"/>
      <c r="T18" s="334"/>
      <c r="AJ18" s="346"/>
      <c r="AK18" s="346"/>
      <c r="AQ18" s="60"/>
      <c r="AR18" s="60"/>
      <c r="AS18" s="60"/>
      <c r="AT18" s="60"/>
      <c r="AU18" s="60"/>
      <c r="AV18" s="60"/>
      <c r="AW18" s="60"/>
    </row>
    <row r="19" spans="1:49" ht="15" customHeight="1" x14ac:dyDescent="0.2">
      <c r="A19" s="344" t="s">
        <v>448</v>
      </c>
      <c r="B19" s="348">
        <f>VN!O29</f>
        <v>0</v>
      </c>
      <c r="C19" s="330"/>
      <c r="D19" s="330"/>
      <c r="E19" s="330"/>
      <c r="F19" s="354"/>
      <c r="G19" s="355" t="s">
        <v>418</v>
      </c>
      <c r="H19" s="430"/>
      <c r="I19" s="430"/>
      <c r="J19" s="430"/>
      <c r="K19" s="430"/>
      <c r="L19" s="430"/>
      <c r="M19" s="430"/>
      <c r="N19" s="430"/>
      <c r="O19" s="430"/>
      <c r="P19" s="430"/>
      <c r="Q19" s="430"/>
      <c r="R19" s="430"/>
      <c r="S19" s="430"/>
      <c r="T19" s="334"/>
      <c r="AJ19" s="346"/>
      <c r="AK19" s="346"/>
      <c r="AQ19" s="60"/>
      <c r="AR19" s="60"/>
      <c r="AS19" s="60"/>
      <c r="AT19" s="60"/>
      <c r="AU19" s="60"/>
      <c r="AV19" s="60"/>
      <c r="AW19" s="60"/>
    </row>
    <row r="20" spans="1:49" ht="15" customHeight="1" x14ac:dyDescent="0.2">
      <c r="A20" s="344" t="s">
        <v>449</v>
      </c>
      <c r="B20" s="353">
        <f>VN!AD13</f>
        <v>0</v>
      </c>
      <c r="C20" s="330"/>
      <c r="D20" s="330"/>
      <c r="E20" s="330"/>
      <c r="F20" s="354"/>
      <c r="G20" s="355" t="s">
        <v>419</v>
      </c>
      <c r="H20" s="431"/>
      <c r="I20" s="431"/>
      <c r="J20" s="431"/>
      <c r="K20" s="431"/>
      <c r="L20" s="431"/>
      <c r="M20" s="431"/>
      <c r="N20" s="431"/>
      <c r="O20" s="431"/>
      <c r="P20" s="431"/>
      <c r="Q20" s="431"/>
      <c r="R20" s="431"/>
      <c r="S20" s="431"/>
      <c r="T20" s="334"/>
      <c r="AJ20" s="346"/>
      <c r="AK20" s="346"/>
      <c r="AQ20" s="60"/>
      <c r="AR20" s="60"/>
      <c r="AS20" s="60"/>
      <c r="AT20" s="60"/>
      <c r="AU20" s="60"/>
      <c r="AV20" s="60"/>
      <c r="AW20" s="60"/>
    </row>
    <row r="21" spans="1:49" ht="15" customHeight="1" x14ac:dyDescent="0.2">
      <c r="A21" s="344" t="s">
        <v>450</v>
      </c>
      <c r="B21" s="356">
        <f ca="1">TODAY()</f>
        <v>45763</v>
      </c>
      <c r="C21" s="330"/>
      <c r="D21" s="330"/>
      <c r="E21" s="330"/>
      <c r="F21" s="354"/>
      <c r="G21" s="355" t="s">
        <v>420</v>
      </c>
      <c r="H21" s="432"/>
      <c r="I21" s="433"/>
      <c r="J21" s="433"/>
      <c r="K21" s="433"/>
      <c r="L21" s="433"/>
      <c r="M21" s="433"/>
      <c r="N21" s="433"/>
      <c r="O21" s="433"/>
      <c r="P21" s="433"/>
      <c r="Q21" s="433"/>
      <c r="R21" s="433"/>
      <c r="S21" s="433"/>
      <c r="T21" s="334"/>
      <c r="AJ21" s="346"/>
      <c r="AK21" s="346"/>
      <c r="AQ21" s="60"/>
      <c r="AR21" s="60"/>
      <c r="AS21" s="60"/>
      <c r="AT21" s="60"/>
      <c r="AU21" s="60"/>
      <c r="AV21" s="60"/>
      <c r="AW21" s="60"/>
    </row>
    <row r="22" spans="1:49" ht="33" customHeight="1" thickBot="1" x14ac:dyDescent="0.25">
      <c r="A22" s="357" t="s">
        <v>451</v>
      </c>
      <c r="B22" s="434" t="s">
        <v>271</v>
      </c>
      <c r="C22" s="434"/>
      <c r="D22" s="434"/>
      <c r="E22" s="434"/>
      <c r="F22" s="434"/>
      <c r="G22" s="434"/>
      <c r="H22" s="434"/>
      <c r="I22" s="434"/>
      <c r="J22" s="434"/>
      <c r="K22" s="434"/>
      <c r="L22" s="434"/>
      <c r="M22" s="434"/>
      <c r="N22" s="434"/>
      <c r="O22" s="434"/>
      <c r="P22" s="434"/>
      <c r="Q22" s="434"/>
      <c r="R22" s="434"/>
      <c r="S22" s="434"/>
      <c r="T22" s="358"/>
      <c r="AJ22" s="346"/>
      <c r="AK22" s="346"/>
      <c r="AQ22" s="60"/>
      <c r="AR22" s="60"/>
      <c r="AS22" s="60"/>
      <c r="AT22" s="60"/>
      <c r="AU22" s="60"/>
      <c r="AV22" s="60"/>
      <c r="AW22" s="60"/>
    </row>
    <row r="23" spans="1:49" s="326" customFormat="1" ht="9" customHeight="1" thickBot="1" x14ac:dyDescent="0.25">
      <c r="A23" s="324"/>
      <c r="B23" s="359"/>
      <c r="C23" s="359"/>
      <c r="D23" s="359"/>
      <c r="E23" s="359"/>
      <c r="F23" s="359"/>
      <c r="G23" s="359"/>
      <c r="H23" s="359"/>
      <c r="I23" s="359"/>
      <c r="J23" s="359"/>
      <c r="K23" s="359"/>
      <c r="L23" s="359"/>
      <c r="M23" s="359"/>
      <c r="N23" s="359"/>
      <c r="O23" s="359"/>
      <c r="P23" s="359"/>
      <c r="Q23" s="359"/>
      <c r="R23" s="359"/>
      <c r="S23" s="359"/>
      <c r="T23" s="343"/>
      <c r="AJ23" s="327"/>
      <c r="AK23" s="327"/>
    </row>
    <row r="24" spans="1:49" ht="15" customHeight="1" x14ac:dyDescent="0.2">
      <c r="A24" s="360" t="s">
        <v>75</v>
      </c>
      <c r="B24" s="361"/>
      <c r="C24" s="361"/>
      <c r="D24" s="361"/>
      <c r="E24" s="361"/>
      <c r="F24" s="362" t="s">
        <v>327</v>
      </c>
      <c r="G24" s="363"/>
      <c r="H24" s="363"/>
      <c r="I24" s="363"/>
      <c r="J24" s="363"/>
      <c r="K24" s="363"/>
      <c r="L24" s="363"/>
      <c r="M24" s="363"/>
      <c r="N24" s="363"/>
      <c r="O24" s="363"/>
      <c r="P24" s="363"/>
      <c r="Q24" s="364"/>
      <c r="T24" s="334"/>
      <c r="AJ24" s="346"/>
      <c r="AK24" s="346"/>
      <c r="AQ24" s="60"/>
      <c r="AR24" s="60"/>
      <c r="AS24" s="60"/>
      <c r="AT24" s="60"/>
      <c r="AU24" s="60"/>
      <c r="AV24" s="60"/>
      <c r="AW24" s="60"/>
    </row>
    <row r="25" spans="1:49" x14ac:dyDescent="0.2">
      <c r="A25" s="273"/>
      <c r="B25" s="365" t="s">
        <v>452</v>
      </c>
      <c r="C25" s="366" t="s">
        <v>453</v>
      </c>
      <c r="D25" s="365" t="s">
        <v>321</v>
      </c>
      <c r="E25" s="367" t="s">
        <v>454</v>
      </c>
      <c r="F25" s="364"/>
      <c r="G25" s="368" t="s">
        <v>323</v>
      </c>
      <c r="H25" s="428"/>
      <c r="I25" s="429"/>
      <c r="J25" s="429"/>
      <c r="K25" s="429"/>
      <c r="L25" s="429"/>
      <c r="M25" s="429"/>
      <c r="N25" s="429"/>
      <c r="O25" s="429"/>
      <c r="P25" s="429"/>
      <c r="Q25" s="429"/>
      <c r="R25" s="429"/>
      <c r="S25" s="429"/>
      <c r="T25" s="358"/>
      <c r="AJ25" s="346"/>
      <c r="AK25" s="346"/>
      <c r="AQ25" s="60"/>
      <c r="AR25" s="60"/>
      <c r="AS25" s="60"/>
      <c r="AT25" s="60"/>
      <c r="AU25" s="60"/>
      <c r="AV25" s="60"/>
      <c r="AW25" s="60"/>
    </row>
    <row r="26" spans="1:49" ht="17.25" customHeight="1" x14ac:dyDescent="0.2">
      <c r="A26" s="369" t="s">
        <v>455</v>
      </c>
      <c r="B26" s="370">
        <f>VN!V60</f>
        <v>0</v>
      </c>
      <c r="C26" s="371">
        <f>VN!AE60</f>
        <v>0</v>
      </c>
      <c r="D26" s="372">
        <f>C26</f>
        <v>0</v>
      </c>
      <c r="E26" s="373">
        <f>C26-D26</f>
        <v>0</v>
      </c>
      <c r="F26" s="364"/>
      <c r="G26" s="374" t="s">
        <v>324</v>
      </c>
      <c r="H26" s="435"/>
      <c r="I26" s="435"/>
      <c r="J26" s="435"/>
      <c r="K26" s="435"/>
      <c r="L26" s="435"/>
      <c r="M26" s="435"/>
      <c r="N26" s="435"/>
      <c r="O26" s="435"/>
      <c r="P26" s="435"/>
      <c r="Q26" s="435"/>
      <c r="R26" s="435"/>
      <c r="S26" s="435"/>
      <c r="T26" s="358"/>
      <c r="AJ26" s="346"/>
      <c r="AK26" s="346"/>
      <c r="AQ26" s="60"/>
      <c r="AR26" s="60"/>
      <c r="AS26" s="60"/>
      <c r="AT26" s="60"/>
      <c r="AU26" s="60"/>
      <c r="AV26" s="60"/>
      <c r="AW26" s="60"/>
    </row>
    <row r="27" spans="1:49" ht="17.25" customHeight="1" x14ac:dyDescent="0.2">
      <c r="A27" s="369" t="s">
        <v>456</v>
      </c>
      <c r="B27" s="370">
        <f>VN!V62</f>
        <v>0</v>
      </c>
      <c r="C27" s="371">
        <f>VN!AE62</f>
        <v>0</v>
      </c>
      <c r="D27" s="372">
        <f>C27</f>
        <v>0</v>
      </c>
      <c r="E27" s="373">
        <f>C27-D27</f>
        <v>0</v>
      </c>
      <c r="F27" s="364"/>
      <c r="G27" s="374" t="s">
        <v>328</v>
      </c>
      <c r="H27" s="428"/>
      <c r="I27" s="429"/>
      <c r="J27" s="429"/>
      <c r="K27" s="429"/>
      <c r="L27" s="429"/>
      <c r="M27" s="429"/>
      <c r="N27" s="429"/>
      <c r="O27" s="429"/>
      <c r="P27" s="429"/>
      <c r="Q27" s="429"/>
      <c r="R27" s="429"/>
      <c r="S27" s="429"/>
      <c r="T27" s="358"/>
      <c r="AJ27" s="346"/>
      <c r="AK27" s="346"/>
      <c r="AQ27" s="60"/>
      <c r="AR27" s="60"/>
      <c r="AS27" s="60"/>
      <c r="AT27" s="60"/>
      <c r="AU27" s="60"/>
      <c r="AV27" s="60"/>
      <c r="AW27" s="60"/>
    </row>
    <row r="28" spans="1:49" ht="17.25" customHeight="1" x14ac:dyDescent="0.2">
      <c r="A28" s="369" t="s">
        <v>457</v>
      </c>
      <c r="B28" s="375">
        <f>VN!Q64</f>
        <v>0</v>
      </c>
      <c r="C28" s="376">
        <f>B28</f>
        <v>0</v>
      </c>
      <c r="D28" s="377">
        <f>C28</f>
        <v>0</v>
      </c>
      <c r="E28" s="373">
        <f>C28-D28</f>
        <v>0</v>
      </c>
      <c r="H28" s="378"/>
      <c r="I28" s="60"/>
      <c r="L28" s="379"/>
      <c r="T28" s="334"/>
      <c r="AJ28" s="346"/>
      <c r="AK28" s="346"/>
      <c r="AQ28" s="60"/>
      <c r="AR28" s="60"/>
      <c r="AS28" s="60"/>
      <c r="AT28" s="60"/>
      <c r="AU28" s="60"/>
      <c r="AV28" s="60"/>
      <c r="AW28" s="60"/>
    </row>
    <row r="29" spans="1:49" ht="17.25" customHeight="1" thickBot="1" x14ac:dyDescent="0.25">
      <c r="A29" s="380" t="s">
        <v>458</v>
      </c>
      <c r="B29" s="381">
        <f>VN!V64</f>
        <v>0</v>
      </c>
      <c r="C29" s="382">
        <f>VN!AE64</f>
        <v>0</v>
      </c>
      <c r="D29" s="383">
        <f>D26*D28/100</f>
        <v>0</v>
      </c>
      <c r="E29" s="384">
        <f>C29-D29</f>
        <v>0</v>
      </c>
      <c r="G29" s="385">
        <f>C27+C29</f>
        <v>0</v>
      </c>
      <c r="H29" s="378"/>
      <c r="I29" s="60"/>
      <c r="L29" s="379"/>
      <c r="T29" s="334"/>
      <c r="AQ29" s="60"/>
      <c r="AR29" s="60"/>
      <c r="AS29" s="60"/>
      <c r="AT29" s="60"/>
      <c r="AU29" s="60"/>
      <c r="AV29" s="60"/>
      <c r="AW29" s="60"/>
    </row>
    <row r="30" spans="1:49" ht="17.25" customHeight="1" thickTop="1" thickBot="1" x14ac:dyDescent="0.25">
      <c r="A30" s="386" t="s">
        <v>459</v>
      </c>
      <c r="B30" s="387">
        <f>VN!V66</f>
        <v>0</v>
      </c>
      <c r="C30" s="388">
        <f t="shared" ref="C30" si="0">C26+C27+C29</f>
        <v>0</v>
      </c>
      <c r="D30" s="389">
        <f>D26+D27+D29</f>
        <v>0</v>
      </c>
      <c r="E30" s="390">
        <f>C30-D30</f>
        <v>0</v>
      </c>
      <c r="H30" s="378"/>
      <c r="I30" s="60"/>
      <c r="L30" s="379"/>
      <c r="T30" s="334"/>
      <c r="AQ30" s="60"/>
      <c r="AR30" s="60"/>
      <c r="AS30" s="60"/>
      <c r="AT30" s="60"/>
      <c r="AU30" s="60"/>
      <c r="AV30" s="60"/>
      <c r="AW30" s="60"/>
    </row>
    <row r="31" spans="1:49" s="392" customFormat="1" ht="9" customHeight="1" thickBot="1" x14ac:dyDescent="0.25">
      <c r="A31" s="391"/>
      <c r="T31" s="334"/>
      <c r="AJ31" s="393"/>
      <c r="AK31" s="393"/>
    </row>
    <row r="32" spans="1:49" ht="15" customHeight="1" x14ac:dyDescent="0.2">
      <c r="A32" s="284" t="s">
        <v>319</v>
      </c>
      <c r="B32" s="285"/>
      <c r="C32" s="285"/>
      <c r="D32" s="285"/>
      <c r="E32" s="285"/>
      <c r="F32" s="436" t="s">
        <v>325</v>
      </c>
      <c r="G32" s="437"/>
      <c r="H32" s="437"/>
      <c r="I32" s="437"/>
      <c r="J32" s="437"/>
      <c r="K32" s="437"/>
      <c r="L32" s="437"/>
      <c r="M32" s="437"/>
      <c r="N32" s="437"/>
      <c r="O32" s="437"/>
      <c r="P32" s="437"/>
      <c r="Q32" s="364"/>
      <c r="T32" s="334"/>
      <c r="AQ32" s="60"/>
      <c r="AR32" s="60"/>
      <c r="AS32" s="60"/>
      <c r="AT32" s="60"/>
      <c r="AU32" s="60"/>
      <c r="AV32" s="60"/>
      <c r="AW32" s="60"/>
    </row>
    <row r="33" spans="1:49" ht="15.75" customHeight="1" x14ac:dyDescent="0.2">
      <c r="A33" s="274"/>
      <c r="B33" s="365" t="s">
        <v>452</v>
      </c>
      <c r="C33" s="366" t="s">
        <v>453</v>
      </c>
      <c r="D33" s="365" t="s">
        <v>321</v>
      </c>
      <c r="E33" s="394" t="s">
        <v>454</v>
      </c>
      <c r="F33" s="395"/>
      <c r="G33" s="396" t="s">
        <v>325</v>
      </c>
      <c r="H33" s="438"/>
      <c r="I33" s="438"/>
      <c r="J33" s="438"/>
      <c r="K33" s="438"/>
      <c r="L33" s="438"/>
      <c r="M33" s="438"/>
      <c r="N33" s="438"/>
      <c r="O33" s="438"/>
      <c r="P33" s="438"/>
      <c r="Q33" s="438"/>
      <c r="R33" s="438"/>
      <c r="S33" s="439"/>
      <c r="T33" s="358"/>
      <c r="AQ33" s="60"/>
      <c r="AR33" s="60"/>
      <c r="AS33" s="60"/>
      <c r="AT33" s="60"/>
      <c r="AU33" s="60"/>
      <c r="AV33" s="60"/>
      <c r="AW33" s="60"/>
    </row>
    <row r="34" spans="1:49" ht="16.5" customHeight="1" x14ac:dyDescent="0.2">
      <c r="A34" s="369" t="s">
        <v>460</v>
      </c>
      <c r="B34" s="397">
        <f>VN!V73</f>
        <v>0</v>
      </c>
      <c r="C34" s="371">
        <f>VN!AD73</f>
        <v>0</v>
      </c>
      <c r="D34" s="372">
        <f>C34</f>
        <v>0</v>
      </c>
      <c r="E34" s="398">
        <f>C34-D34</f>
        <v>0</v>
      </c>
      <c r="F34" s="364"/>
      <c r="G34" s="399" t="s">
        <v>326</v>
      </c>
      <c r="H34" s="428"/>
      <c r="I34" s="429"/>
      <c r="J34" s="429"/>
      <c r="K34" s="429"/>
      <c r="L34" s="429"/>
      <c r="M34" s="429"/>
      <c r="N34" s="429"/>
      <c r="O34" s="429"/>
      <c r="P34" s="429"/>
      <c r="Q34" s="429"/>
      <c r="R34" s="429"/>
      <c r="S34" s="429"/>
      <c r="T34" s="358"/>
      <c r="AQ34" s="60"/>
      <c r="AR34" s="60"/>
      <c r="AS34" s="60"/>
      <c r="AT34" s="60"/>
      <c r="AU34" s="60"/>
      <c r="AV34" s="60"/>
      <c r="AW34" s="60"/>
    </row>
    <row r="35" spans="1:49" ht="16.5" customHeight="1" x14ac:dyDescent="0.2">
      <c r="A35" s="369" t="s">
        <v>461</v>
      </c>
      <c r="B35" s="397">
        <f>VN!V75</f>
        <v>0</v>
      </c>
      <c r="C35" s="371">
        <f>VN!AD75</f>
        <v>0</v>
      </c>
      <c r="D35" s="372">
        <f>C35</f>
        <v>0</v>
      </c>
      <c r="E35" s="398">
        <f>C35-D35</f>
        <v>0</v>
      </c>
      <c r="F35" s="364"/>
      <c r="G35" s="374" t="s">
        <v>329</v>
      </c>
      <c r="H35" s="428"/>
      <c r="I35" s="429"/>
      <c r="J35" s="429"/>
      <c r="K35" s="429"/>
      <c r="L35" s="429"/>
      <c r="M35" s="429"/>
      <c r="N35" s="429"/>
      <c r="O35" s="429"/>
      <c r="P35" s="429"/>
      <c r="Q35" s="429"/>
      <c r="R35" s="429"/>
      <c r="S35" s="429"/>
      <c r="T35" s="358"/>
      <c r="AQ35" s="60"/>
      <c r="AR35" s="60"/>
      <c r="AS35" s="60"/>
      <c r="AT35" s="60"/>
      <c r="AU35" s="60"/>
      <c r="AV35" s="60"/>
      <c r="AW35" s="60"/>
    </row>
    <row r="36" spans="1:49" ht="16.5" customHeight="1" x14ac:dyDescent="0.2">
      <c r="A36" s="369" t="s">
        <v>462</v>
      </c>
      <c r="B36" s="397">
        <f>VN!V77</f>
        <v>0</v>
      </c>
      <c r="C36" s="371">
        <f>VN!AD77</f>
        <v>0</v>
      </c>
      <c r="D36" s="372">
        <f>C36</f>
        <v>0</v>
      </c>
      <c r="E36" s="398">
        <f>C36-D36</f>
        <v>0</v>
      </c>
      <c r="H36" s="378"/>
      <c r="I36" s="60"/>
      <c r="L36" s="379"/>
      <c r="T36" s="334"/>
      <c r="AQ36" s="60"/>
      <c r="AR36" s="60"/>
      <c r="AS36" s="60"/>
      <c r="AT36" s="60"/>
      <c r="AU36" s="60"/>
      <c r="AV36" s="60"/>
      <c r="AW36" s="60"/>
    </row>
    <row r="37" spans="1:49" ht="16.5" customHeight="1" thickBot="1" x14ac:dyDescent="0.25">
      <c r="A37" s="380" t="s">
        <v>463</v>
      </c>
      <c r="B37" s="400">
        <f>VN!V79</f>
        <v>0</v>
      </c>
      <c r="C37" s="382">
        <f>VN!AD79</f>
        <v>0</v>
      </c>
      <c r="D37" s="383">
        <f>D30-D34</f>
        <v>0</v>
      </c>
      <c r="E37" s="401">
        <f>B37-D37</f>
        <v>0</v>
      </c>
      <c r="H37" s="378"/>
      <c r="I37" s="60"/>
      <c r="T37" s="334"/>
      <c r="AQ37" s="60"/>
      <c r="AR37" s="60"/>
      <c r="AS37" s="60"/>
      <c r="AT37" s="60"/>
      <c r="AU37" s="60"/>
      <c r="AV37" s="60"/>
      <c r="AW37" s="60"/>
    </row>
    <row r="38" spans="1:49" ht="16.5" customHeight="1" thickTop="1" thickBot="1" x14ac:dyDescent="0.25">
      <c r="A38" s="386" t="s">
        <v>464</v>
      </c>
      <c r="B38" s="402">
        <f>VN!V81</f>
        <v>0</v>
      </c>
      <c r="C38" s="403">
        <f>SUM(C34:C37)</f>
        <v>0</v>
      </c>
      <c r="D38" s="404">
        <f>SUM(D34:D37)</f>
        <v>0</v>
      </c>
      <c r="E38" s="405">
        <f>C38-D38</f>
        <v>0</v>
      </c>
      <c r="H38" s="378"/>
      <c r="I38" s="378"/>
      <c r="T38" s="334"/>
      <c r="AQ38" s="60"/>
      <c r="AR38" s="60"/>
      <c r="AS38" s="60"/>
      <c r="AT38" s="60"/>
      <c r="AU38" s="60"/>
      <c r="AV38" s="60"/>
      <c r="AW38" s="60"/>
    </row>
    <row r="39" spans="1:49" s="326" customFormat="1" ht="9" customHeight="1" thickBot="1" x14ac:dyDescent="0.25">
      <c r="A39" s="324"/>
      <c r="T39" s="343"/>
      <c r="AJ39" s="327"/>
      <c r="AK39" s="327"/>
    </row>
    <row r="40" spans="1:49" ht="15" customHeight="1" x14ac:dyDescent="0.2">
      <c r="A40" s="440" t="s">
        <v>228</v>
      </c>
      <c r="B40" s="441"/>
      <c r="C40" s="406"/>
      <c r="D40" s="406"/>
      <c r="F40" s="442" t="s">
        <v>322</v>
      </c>
      <c r="G40" s="443"/>
      <c r="H40" s="364"/>
      <c r="I40" s="407"/>
      <c r="J40" s="364"/>
      <c r="K40" s="364"/>
      <c r="L40" s="364"/>
      <c r="M40" s="364"/>
      <c r="N40" s="364"/>
      <c r="O40" s="364"/>
      <c r="P40" s="364"/>
      <c r="Q40" s="364"/>
      <c r="T40" s="334"/>
      <c r="AQ40" s="60"/>
      <c r="AR40" s="60"/>
      <c r="AS40" s="60"/>
      <c r="AT40" s="60"/>
      <c r="AU40" s="60"/>
      <c r="AV40" s="60"/>
      <c r="AW40" s="60"/>
    </row>
    <row r="41" spans="1:49" ht="27" customHeight="1" x14ac:dyDescent="0.2">
      <c r="A41" s="369" t="s">
        <v>465</v>
      </c>
      <c r="B41" s="279">
        <f>D37</f>
        <v>0</v>
      </c>
      <c r="C41" s="276"/>
      <c r="F41" s="364"/>
      <c r="G41" s="374" t="s">
        <v>330</v>
      </c>
      <c r="H41" s="435"/>
      <c r="I41" s="435"/>
      <c r="J41" s="435"/>
      <c r="K41" s="435"/>
      <c r="L41" s="435"/>
      <c r="M41" s="435"/>
      <c r="N41" s="435"/>
      <c r="O41" s="435"/>
      <c r="P41" s="435"/>
      <c r="Q41" s="435"/>
      <c r="R41" s="435"/>
      <c r="S41" s="435"/>
      <c r="T41" s="358"/>
      <c r="AQ41" s="60"/>
      <c r="AR41" s="60"/>
      <c r="AS41" s="60"/>
      <c r="AT41" s="60"/>
      <c r="AU41" s="60"/>
      <c r="AV41" s="60"/>
      <c r="AW41" s="60"/>
    </row>
    <row r="42" spans="1:49" ht="17.25" customHeight="1" x14ac:dyDescent="0.2">
      <c r="A42" s="369" t="s">
        <v>466</v>
      </c>
      <c r="B42" s="279">
        <f>C37</f>
        <v>0</v>
      </c>
      <c r="C42" s="276"/>
      <c r="F42" s="364"/>
      <c r="G42" s="374" t="s">
        <v>331</v>
      </c>
      <c r="H42" s="435"/>
      <c r="I42" s="435"/>
      <c r="J42" s="435"/>
      <c r="K42" s="435"/>
      <c r="L42" s="435"/>
      <c r="M42" s="435"/>
      <c r="N42" s="435"/>
      <c r="O42" s="435"/>
      <c r="P42" s="435"/>
      <c r="Q42" s="435"/>
      <c r="R42" s="435"/>
      <c r="S42" s="435"/>
      <c r="T42" s="358"/>
      <c r="AQ42" s="60"/>
      <c r="AR42" s="60"/>
      <c r="AS42" s="60"/>
      <c r="AT42" s="60"/>
      <c r="AU42" s="60"/>
      <c r="AV42" s="60"/>
      <c r="AW42" s="60"/>
    </row>
    <row r="43" spans="1:49" ht="17.25" customHeight="1" thickBot="1" x14ac:dyDescent="0.25">
      <c r="A43" s="408" t="s">
        <v>467</v>
      </c>
      <c r="B43" s="280"/>
      <c r="C43" s="276"/>
      <c r="F43" s="364"/>
      <c r="G43" s="374" t="s">
        <v>332</v>
      </c>
      <c r="H43" s="435"/>
      <c r="I43" s="435"/>
      <c r="J43" s="435"/>
      <c r="K43" s="435"/>
      <c r="L43" s="435"/>
      <c r="M43" s="435"/>
      <c r="N43" s="435"/>
      <c r="O43" s="435"/>
      <c r="P43" s="435"/>
      <c r="Q43" s="435"/>
      <c r="R43" s="435"/>
      <c r="S43" s="435"/>
      <c r="T43" s="358"/>
      <c r="AQ43" s="60"/>
      <c r="AR43" s="60"/>
      <c r="AS43" s="60"/>
      <c r="AT43" s="60"/>
      <c r="AU43" s="60"/>
      <c r="AV43" s="60"/>
      <c r="AW43" s="60"/>
    </row>
    <row r="44" spans="1:49" ht="15.75" thickTop="1" thickBot="1" x14ac:dyDescent="0.25">
      <c r="A44" s="369" t="s">
        <v>468</v>
      </c>
      <c r="B44" s="275">
        <f>B42-B41-B43</f>
        <v>0</v>
      </c>
      <c r="C44" s="276"/>
      <c r="G44" s="60"/>
      <c r="H44" s="60"/>
      <c r="I44" s="60"/>
      <c r="T44" s="409"/>
      <c r="AQ44" s="60"/>
      <c r="AR44" s="60"/>
      <c r="AS44" s="60"/>
      <c r="AT44" s="60"/>
      <c r="AU44" s="60"/>
      <c r="AV44" s="60"/>
      <c r="AW44" s="60"/>
    </row>
    <row r="45" spans="1:49" s="326" customFormat="1" ht="9" customHeight="1" thickBot="1" x14ac:dyDescent="0.25">
      <c r="A45" s="324"/>
      <c r="AJ45" s="327"/>
      <c r="AK45" s="327"/>
    </row>
    <row r="46" spans="1:49" x14ac:dyDescent="0.2">
      <c r="G46" s="60"/>
      <c r="H46" s="60"/>
      <c r="I46" s="60"/>
      <c r="AQ46" s="60"/>
      <c r="AR46" s="60"/>
      <c r="AS46" s="60"/>
      <c r="AT46" s="60"/>
      <c r="AU46" s="60"/>
      <c r="AV46" s="60"/>
      <c r="AW46" s="60"/>
    </row>
    <row r="47" spans="1:49" ht="15" x14ac:dyDescent="0.2">
      <c r="D47" s="278"/>
      <c r="G47" s="60"/>
      <c r="H47" s="60"/>
      <c r="I47" s="60"/>
      <c r="AQ47" s="60"/>
      <c r="AR47" s="60"/>
      <c r="AS47" s="60"/>
      <c r="AT47" s="60"/>
      <c r="AU47" s="60"/>
      <c r="AV47" s="60"/>
      <c r="AW47" s="60"/>
    </row>
    <row r="48" spans="1:49" ht="15" x14ac:dyDescent="0.2">
      <c r="D48" s="277"/>
      <c r="G48" s="60"/>
      <c r="H48" s="60"/>
      <c r="I48" s="60"/>
      <c r="AQ48" s="60"/>
      <c r="AR48" s="60"/>
      <c r="AS48" s="60"/>
      <c r="AT48" s="60"/>
      <c r="AU48" s="60"/>
      <c r="AV48" s="60"/>
      <c r="AW48" s="60"/>
    </row>
    <row r="49" spans="7:49" x14ac:dyDescent="0.2">
      <c r="G49" s="60"/>
      <c r="H49" s="60"/>
      <c r="I49" s="60"/>
      <c r="AQ49" s="60"/>
      <c r="AR49" s="60"/>
      <c r="AS49" s="60"/>
      <c r="AT49" s="60"/>
      <c r="AU49" s="60"/>
      <c r="AV49" s="60"/>
      <c r="AW49" s="60"/>
    </row>
    <row r="50" spans="7:49" x14ac:dyDescent="0.2">
      <c r="AQ50" s="60"/>
      <c r="AR50" s="60"/>
      <c r="AS50" s="60"/>
      <c r="AT50" s="60"/>
      <c r="AU50" s="60"/>
      <c r="AV50" s="60"/>
      <c r="AW50" s="60"/>
    </row>
    <row r="51" spans="7:49" x14ac:dyDescent="0.2">
      <c r="G51" s="60"/>
      <c r="H51" s="60"/>
      <c r="I51" s="60"/>
      <c r="AQ51" s="60"/>
      <c r="AR51" s="60"/>
      <c r="AS51" s="60"/>
      <c r="AT51" s="60"/>
      <c r="AU51" s="60"/>
      <c r="AV51" s="60"/>
      <c r="AW51" s="60"/>
    </row>
    <row r="52" spans="7:49" x14ac:dyDescent="0.2">
      <c r="G52" s="60"/>
      <c r="H52" s="60"/>
      <c r="I52" s="60"/>
      <c r="AQ52" s="60"/>
      <c r="AR52" s="60"/>
      <c r="AS52" s="60"/>
      <c r="AT52" s="60"/>
      <c r="AU52" s="60"/>
      <c r="AV52" s="60"/>
      <c r="AW52" s="60"/>
    </row>
    <row r="53" spans="7:49" x14ac:dyDescent="0.2">
      <c r="AQ53" s="60"/>
      <c r="AR53" s="60"/>
      <c r="AS53" s="60"/>
      <c r="AT53" s="60"/>
      <c r="AU53" s="60"/>
      <c r="AV53" s="60"/>
      <c r="AW53" s="60"/>
    </row>
    <row r="54" spans="7:49" x14ac:dyDescent="0.2">
      <c r="AQ54" s="60"/>
      <c r="AR54" s="60"/>
      <c r="AS54" s="60"/>
      <c r="AT54" s="60"/>
      <c r="AU54" s="60"/>
      <c r="AV54" s="60"/>
      <c r="AW54" s="60"/>
    </row>
    <row r="55" spans="7:49" x14ac:dyDescent="0.2">
      <c r="AQ55" s="60"/>
      <c r="AR55" s="60"/>
      <c r="AS55" s="60"/>
      <c r="AT55" s="60"/>
      <c r="AU55" s="60"/>
      <c r="AV55" s="60"/>
      <c r="AW55" s="60"/>
    </row>
    <row r="56" spans="7:49" x14ac:dyDescent="0.2">
      <c r="AQ56" s="60"/>
      <c r="AR56" s="60"/>
      <c r="AS56" s="60"/>
      <c r="AT56" s="60"/>
      <c r="AU56" s="60"/>
      <c r="AV56" s="60"/>
      <c r="AW56" s="60"/>
    </row>
    <row r="57" spans="7:49" x14ac:dyDescent="0.2">
      <c r="AQ57" s="60"/>
      <c r="AR57" s="60"/>
      <c r="AS57" s="60"/>
      <c r="AT57" s="60"/>
      <c r="AU57" s="60"/>
      <c r="AV57" s="60"/>
      <c r="AW57" s="60"/>
    </row>
  </sheetData>
  <mergeCells count="23">
    <mergeCell ref="A40:B40"/>
    <mergeCell ref="F40:G40"/>
    <mergeCell ref="H41:S41"/>
    <mergeCell ref="H42:S42"/>
    <mergeCell ref="H43:S43"/>
    <mergeCell ref="H35:S35"/>
    <mergeCell ref="H18:S18"/>
    <mergeCell ref="H19:S19"/>
    <mergeCell ref="H20:S20"/>
    <mergeCell ref="H21:S21"/>
    <mergeCell ref="B22:S22"/>
    <mergeCell ref="H25:S25"/>
    <mergeCell ref="H26:S26"/>
    <mergeCell ref="H27:S27"/>
    <mergeCell ref="F32:P32"/>
    <mergeCell ref="H33:S33"/>
    <mergeCell ref="H34:S34"/>
    <mergeCell ref="H17:S17"/>
    <mergeCell ref="E4:F4"/>
    <mergeCell ref="B11:C11"/>
    <mergeCell ref="B12:C12"/>
    <mergeCell ref="B13:C13"/>
    <mergeCell ref="B14:E14"/>
  </mergeCells>
  <dataValidations count="2">
    <dataValidation type="list" allowBlank="1" showInputMessage="1" showErrorMessage="1" sqref="B11:C11">
      <formula1>$D$11:$G$11</formula1>
    </dataValidation>
    <dataValidation type="list" allowBlank="1" showInputMessage="1" showErrorMessage="1" sqref="B12">
      <formula1>$D$12:$F$12</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U88"/>
  <sheetViews>
    <sheetView showGridLines="0" view="pageLayout" topLeftCell="A55" zoomScaleNormal="100" workbookViewId="0">
      <selection activeCell="C81" sqref="C81"/>
    </sheetView>
  </sheetViews>
  <sheetFormatPr baseColWidth="10" defaultColWidth="2.42578125" defaultRowHeight="14.25" x14ac:dyDescent="0.2"/>
  <cols>
    <col min="1" max="1" width="1.28515625" style="56" customWidth="1"/>
    <col min="2" max="35" width="2.42578125" style="56"/>
    <col min="36" max="36" width="1.42578125" style="56" customWidth="1"/>
    <col min="37" max="37" width="1.28515625" style="56" customWidth="1"/>
    <col min="38" max="73" width="2.42578125" style="126"/>
    <col min="74" max="16384" width="2.42578125" style="56"/>
  </cols>
  <sheetData>
    <row r="1" spans="1:73" s="55" customFormat="1" x14ac:dyDescent="0.2">
      <c r="A1" s="514" t="str">
        <f>IF(AND(A2="",A3="",A5="",A6="",A4=""),"Anschrift des Zuwendugsempfängers:","")</f>
        <v>Anschrift des Zuwendugsempfängers:</v>
      </c>
      <c r="B1" s="514"/>
      <c r="C1" s="514"/>
      <c r="D1" s="514"/>
      <c r="E1" s="514"/>
      <c r="F1" s="514"/>
      <c r="G1" s="514"/>
      <c r="H1" s="514"/>
      <c r="I1" s="514"/>
      <c r="J1" s="514"/>
      <c r="K1" s="514"/>
      <c r="L1" s="514"/>
      <c r="M1" s="514"/>
      <c r="N1" s="514"/>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row>
    <row r="2" spans="1:73" s="55" customFormat="1" ht="14.25" customHeight="1" x14ac:dyDescent="0.2">
      <c r="A2" s="272" t="str">
        <f>IF(O32="","",O31)</f>
        <v/>
      </c>
      <c r="B2" s="272"/>
      <c r="C2" s="272"/>
      <c r="D2" s="272"/>
      <c r="E2" s="272"/>
      <c r="F2" s="272"/>
      <c r="G2" s="272"/>
      <c r="H2" s="272"/>
      <c r="I2" s="272"/>
      <c r="J2" s="272"/>
      <c r="K2" s="272"/>
      <c r="L2" s="272"/>
      <c r="M2" s="272"/>
      <c r="N2" s="272"/>
      <c r="O2" s="118"/>
      <c r="P2" s="118"/>
      <c r="Q2" s="118"/>
      <c r="R2" s="118"/>
      <c r="S2" s="118"/>
      <c r="T2" s="118"/>
      <c r="V2" s="68"/>
      <c r="W2" s="68"/>
      <c r="X2" s="68"/>
      <c r="Y2" s="515" t="s">
        <v>8</v>
      </c>
      <c r="Z2" s="516"/>
      <c r="AA2" s="516"/>
      <c r="AB2" s="516"/>
      <c r="AC2" s="516"/>
      <c r="AD2" s="516"/>
      <c r="AE2" s="516"/>
      <c r="AF2" s="516"/>
      <c r="AG2" s="516"/>
      <c r="AH2" s="516"/>
      <c r="AI2" s="516"/>
      <c r="AJ2" s="517"/>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row>
    <row r="3" spans="1:73" s="55" customFormat="1" ht="14.25" customHeight="1" x14ac:dyDescent="0.2">
      <c r="A3" s="272" t="str">
        <f>IF(AND(O31="",O32=""),"",IF(O32="",O31,O32))</f>
        <v/>
      </c>
      <c r="B3" s="272"/>
      <c r="C3" s="272"/>
      <c r="D3" s="272"/>
      <c r="E3" s="272"/>
      <c r="F3" s="272"/>
      <c r="G3" s="272"/>
      <c r="H3" s="272"/>
      <c r="I3" s="272"/>
      <c r="J3" s="272"/>
      <c r="K3" s="272"/>
      <c r="L3" s="272"/>
      <c r="M3" s="272"/>
      <c r="N3" s="272"/>
      <c r="O3" s="118"/>
      <c r="P3" s="118"/>
      <c r="Q3" s="118"/>
      <c r="R3" s="118"/>
      <c r="S3" s="118"/>
      <c r="T3" s="118"/>
      <c r="U3" s="68"/>
      <c r="V3" s="68"/>
      <c r="W3" s="68"/>
      <c r="X3" s="68"/>
      <c r="Y3" s="518"/>
      <c r="Z3" s="519"/>
      <c r="AA3" s="519"/>
      <c r="AB3" s="519"/>
      <c r="AC3" s="519"/>
      <c r="AD3" s="519"/>
      <c r="AE3" s="519"/>
      <c r="AF3" s="519"/>
      <c r="AG3" s="519"/>
      <c r="AH3" s="519"/>
      <c r="AI3" s="519"/>
      <c r="AJ3" s="520"/>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row>
    <row r="4" spans="1:73" s="55" customFormat="1" ht="14.25" customHeight="1" x14ac:dyDescent="0.2">
      <c r="A4" s="272" t="str">
        <f>IF(O33="","",O33)</f>
        <v/>
      </c>
      <c r="B4" s="272"/>
      <c r="C4" s="272"/>
      <c r="D4" s="272"/>
      <c r="E4" s="272"/>
      <c r="F4" s="272"/>
      <c r="G4" s="272"/>
      <c r="H4" s="272"/>
      <c r="I4" s="272"/>
      <c r="J4" s="272"/>
      <c r="K4" s="272"/>
      <c r="L4" s="272"/>
      <c r="M4" s="272"/>
      <c r="N4" s="272"/>
      <c r="O4" s="69"/>
      <c r="P4" s="69"/>
      <c r="Q4" s="69"/>
      <c r="R4" s="69"/>
      <c r="S4" s="69"/>
      <c r="T4" s="69"/>
      <c r="U4" s="68"/>
      <c r="V4" s="68"/>
      <c r="W4" s="68"/>
      <c r="X4" s="68"/>
      <c r="Y4" s="518"/>
      <c r="Z4" s="519"/>
      <c r="AA4" s="519"/>
      <c r="AB4" s="519"/>
      <c r="AC4" s="519"/>
      <c r="AD4" s="519"/>
      <c r="AE4" s="519"/>
      <c r="AF4" s="519"/>
      <c r="AG4" s="519"/>
      <c r="AH4" s="519"/>
      <c r="AI4" s="519"/>
      <c r="AJ4" s="520"/>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row>
    <row r="5" spans="1:73" s="55" customFormat="1" ht="14.25" customHeight="1" x14ac:dyDescent="0.2">
      <c r="A5" s="272" t="str">
        <f>IF(O34="","",O34)</f>
        <v/>
      </c>
      <c r="B5" s="272"/>
      <c r="C5" s="272"/>
      <c r="D5" s="272"/>
      <c r="E5" s="272"/>
      <c r="F5" s="272"/>
      <c r="G5" s="272"/>
      <c r="H5" s="272"/>
      <c r="I5" s="272"/>
      <c r="J5" s="272"/>
      <c r="K5" s="272"/>
      <c r="L5" s="272"/>
      <c r="M5" s="272"/>
      <c r="N5" s="272"/>
      <c r="W5" s="68"/>
      <c r="X5" s="68"/>
      <c r="Y5" s="518"/>
      <c r="Z5" s="519"/>
      <c r="AA5" s="519"/>
      <c r="AB5" s="519"/>
      <c r="AC5" s="519"/>
      <c r="AD5" s="519"/>
      <c r="AE5" s="519"/>
      <c r="AF5" s="519"/>
      <c r="AG5" s="519"/>
      <c r="AH5" s="519"/>
      <c r="AI5" s="519"/>
      <c r="AJ5" s="520"/>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row>
    <row r="6" spans="1:73" s="55" customFormat="1" ht="14.25" customHeight="1" x14ac:dyDescent="0.2">
      <c r="A6" s="524"/>
      <c r="B6" s="524"/>
      <c r="C6" s="524"/>
      <c r="D6" s="524"/>
      <c r="E6" s="524"/>
      <c r="F6" s="524"/>
      <c r="G6" s="524"/>
      <c r="H6" s="524"/>
      <c r="I6" s="524"/>
      <c r="J6" s="524"/>
      <c r="K6" s="524"/>
      <c r="L6" s="524"/>
      <c r="M6" s="524"/>
      <c r="N6" s="524"/>
      <c r="W6" s="68"/>
      <c r="X6" s="68"/>
      <c r="Y6" s="518"/>
      <c r="Z6" s="519"/>
      <c r="AA6" s="519"/>
      <c r="AB6" s="519"/>
      <c r="AC6" s="519"/>
      <c r="AD6" s="519"/>
      <c r="AE6" s="519"/>
      <c r="AF6" s="519"/>
      <c r="AG6" s="519"/>
      <c r="AH6" s="519"/>
      <c r="AI6" s="519"/>
      <c r="AJ6" s="520"/>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row>
    <row r="7" spans="1:73" s="55" customFormat="1" x14ac:dyDescent="0.2">
      <c r="U7" s="68"/>
      <c r="V7" s="68"/>
      <c r="W7" s="68"/>
      <c r="X7" s="68"/>
      <c r="Y7" s="518"/>
      <c r="Z7" s="519"/>
      <c r="AA7" s="519"/>
      <c r="AB7" s="519"/>
      <c r="AC7" s="519"/>
      <c r="AD7" s="519"/>
      <c r="AE7" s="519"/>
      <c r="AF7" s="519"/>
      <c r="AG7" s="519"/>
      <c r="AH7" s="519"/>
      <c r="AI7" s="519"/>
      <c r="AJ7" s="520"/>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row>
    <row r="8" spans="1:73" x14ac:dyDescent="0.2">
      <c r="X8" s="68"/>
      <c r="Y8" s="521"/>
      <c r="Z8" s="522"/>
      <c r="AA8" s="522"/>
      <c r="AB8" s="522"/>
      <c r="AC8" s="522"/>
      <c r="AD8" s="522"/>
      <c r="AE8" s="522"/>
      <c r="AF8" s="522"/>
      <c r="AG8" s="522"/>
      <c r="AH8" s="522"/>
      <c r="AI8" s="522"/>
      <c r="AJ8" s="523"/>
    </row>
    <row r="9" spans="1:73" x14ac:dyDescent="0.2">
      <c r="X9" s="55"/>
      <c r="Y9" s="55"/>
      <c r="Z9" s="55"/>
      <c r="AA9" s="55"/>
      <c r="AB9" s="55"/>
      <c r="AC9" s="55"/>
      <c r="AD9" s="55"/>
      <c r="AE9" s="55"/>
      <c r="AF9" s="55"/>
      <c r="AG9" s="55"/>
      <c r="AH9" s="55"/>
      <c r="AI9" s="55"/>
      <c r="AJ9" s="55"/>
    </row>
    <row r="10" spans="1:73" ht="15.75" customHeight="1" x14ac:dyDescent="0.2">
      <c r="A10" s="56" t="s">
        <v>1</v>
      </c>
    </row>
    <row r="11" spans="1:73" ht="15.75" customHeight="1" x14ac:dyDescent="0.2">
      <c r="A11" s="56" t="s">
        <v>163</v>
      </c>
    </row>
    <row r="12" spans="1:73" ht="15" x14ac:dyDescent="0.2">
      <c r="A12" s="56" t="s">
        <v>2</v>
      </c>
      <c r="L12" s="62"/>
      <c r="M12" s="62"/>
      <c r="N12" s="62"/>
      <c r="O12" s="63"/>
      <c r="P12" s="63"/>
      <c r="R12" s="62"/>
      <c r="S12" s="62"/>
      <c r="T12" s="62"/>
      <c r="U12" s="62"/>
      <c r="V12" s="62"/>
      <c r="Y12" s="55"/>
      <c r="Z12" s="55"/>
      <c r="AA12" s="55"/>
      <c r="AB12" s="55"/>
      <c r="AC12" s="55"/>
      <c r="AD12" s="525"/>
      <c r="AE12" s="525"/>
      <c r="AF12" s="525"/>
      <c r="AG12" s="525"/>
      <c r="AH12" s="525"/>
      <c r="AI12" s="525"/>
      <c r="AJ12" s="525"/>
    </row>
    <row r="13" spans="1:73" x14ac:dyDescent="0.2">
      <c r="A13" s="56" t="s">
        <v>3</v>
      </c>
      <c r="L13" s="62"/>
      <c r="M13" s="62"/>
      <c r="N13" s="62"/>
      <c r="O13" s="63"/>
      <c r="P13" s="63"/>
      <c r="R13" s="62"/>
      <c r="S13" s="62"/>
      <c r="T13" s="62"/>
      <c r="U13" s="62"/>
      <c r="V13" s="62"/>
      <c r="W13" s="59"/>
      <c r="X13" s="59"/>
      <c r="Z13" s="55"/>
      <c r="AA13" s="55" t="s">
        <v>10</v>
      </c>
      <c r="AB13" s="55"/>
      <c r="AC13" s="55"/>
      <c r="AD13" s="526"/>
      <c r="AE13" s="527"/>
      <c r="AF13" s="527"/>
      <c r="AG13" s="527"/>
      <c r="AH13" s="527"/>
      <c r="AI13" s="527"/>
      <c r="AJ13" s="527"/>
    </row>
    <row r="14" spans="1:73" x14ac:dyDescent="0.2">
      <c r="L14" s="62"/>
      <c r="M14" s="62"/>
      <c r="N14" s="62"/>
      <c r="O14" s="63"/>
      <c r="P14" s="58" t="s">
        <v>174</v>
      </c>
      <c r="R14" s="62"/>
      <c r="S14" s="62"/>
      <c r="T14" s="62"/>
      <c r="U14" s="62"/>
      <c r="V14" s="62"/>
      <c r="W14" s="59"/>
      <c r="X14" s="59"/>
      <c r="Y14" s="59"/>
      <c r="Z14" s="59"/>
      <c r="AA14" s="59"/>
      <c r="AB14" s="59"/>
      <c r="AC14" s="59"/>
      <c r="AD14" s="59"/>
      <c r="AE14" s="59"/>
      <c r="AF14" s="59"/>
      <c r="AG14" s="59"/>
      <c r="AH14" s="59"/>
      <c r="AI14" s="59"/>
      <c r="AJ14" s="59"/>
      <c r="AK14" s="59"/>
    </row>
    <row r="15" spans="1:73" x14ac:dyDescent="0.2">
      <c r="A15" s="59"/>
      <c r="B15" s="59"/>
      <c r="C15" s="59"/>
      <c r="D15" s="59"/>
      <c r="E15" s="59"/>
      <c r="F15" s="59"/>
      <c r="G15" s="59"/>
      <c r="H15" s="59"/>
      <c r="I15" s="59"/>
      <c r="J15" s="59"/>
      <c r="K15" s="59"/>
      <c r="L15" s="62"/>
      <c r="M15" s="62"/>
      <c r="N15" s="62"/>
      <c r="O15" s="63"/>
      <c r="P15" s="58" t="s">
        <v>172</v>
      </c>
      <c r="R15" s="62"/>
      <c r="S15" s="62"/>
      <c r="T15" s="62"/>
      <c r="U15" s="62"/>
      <c r="V15" s="62"/>
      <c r="W15" s="59"/>
      <c r="X15" s="59"/>
      <c r="Y15" s="59"/>
      <c r="Z15" s="59"/>
      <c r="AA15" s="59"/>
      <c r="AB15" s="59"/>
      <c r="AC15" s="59"/>
      <c r="AD15" s="59"/>
      <c r="AE15" s="59"/>
      <c r="AF15" s="59"/>
      <c r="AG15" s="59"/>
      <c r="AH15" s="59"/>
      <c r="AI15" s="59"/>
      <c r="AJ15" s="59"/>
      <c r="AK15" s="59"/>
    </row>
    <row r="16" spans="1:73" x14ac:dyDescent="0.2">
      <c r="A16" s="59"/>
      <c r="B16" s="59"/>
      <c r="C16" s="59"/>
      <c r="D16" s="59"/>
      <c r="E16" s="59"/>
      <c r="F16" s="59"/>
      <c r="G16" s="59"/>
      <c r="H16" s="59"/>
      <c r="I16" s="59"/>
      <c r="J16" s="59"/>
      <c r="K16" s="59"/>
      <c r="L16" s="62"/>
      <c r="M16" s="62"/>
      <c r="N16" s="62"/>
      <c r="O16" s="63"/>
      <c r="P16" s="70" t="s">
        <v>175</v>
      </c>
      <c r="R16" s="62"/>
      <c r="S16" s="62"/>
      <c r="T16" s="62"/>
      <c r="U16" s="62"/>
      <c r="V16" s="62"/>
      <c r="W16" s="59"/>
      <c r="X16" s="59"/>
      <c r="Y16" s="59"/>
      <c r="Z16" s="59"/>
      <c r="AA16" s="59"/>
      <c r="AB16" s="59"/>
      <c r="AC16" s="59"/>
      <c r="AD16" s="59"/>
      <c r="AE16" s="59"/>
      <c r="AF16" s="59"/>
      <c r="AG16" s="59"/>
      <c r="AH16" s="59"/>
      <c r="AI16" s="59"/>
      <c r="AJ16" s="59"/>
      <c r="AK16" s="59"/>
    </row>
    <row r="17" spans="1:73" x14ac:dyDescent="0.2">
      <c r="A17" s="59"/>
      <c r="B17" s="59"/>
      <c r="C17" s="59"/>
      <c r="D17" s="59"/>
      <c r="E17" s="59"/>
      <c r="F17" s="59"/>
      <c r="G17" s="59"/>
      <c r="H17" s="59"/>
      <c r="I17" s="59"/>
      <c r="J17" s="59"/>
      <c r="K17" s="59"/>
      <c r="L17" s="62"/>
      <c r="M17" s="62"/>
      <c r="N17" s="62"/>
      <c r="O17" s="63"/>
      <c r="P17" s="70"/>
      <c r="R17" s="62"/>
      <c r="S17" s="62"/>
      <c r="T17" s="62"/>
      <c r="U17" s="62"/>
      <c r="V17" s="62"/>
      <c r="W17" s="59"/>
      <c r="X17" s="59"/>
      <c r="Y17" s="59"/>
      <c r="Z17" s="59"/>
      <c r="AA17" s="59"/>
      <c r="AB17" s="59"/>
      <c r="AC17" s="59"/>
      <c r="AD17" s="59"/>
      <c r="AE17" s="59"/>
      <c r="AF17" s="59"/>
      <c r="AG17" s="59"/>
      <c r="AH17" s="59"/>
      <c r="AI17" s="59"/>
      <c r="AJ17" s="59"/>
      <c r="AK17" s="59"/>
    </row>
    <row r="18" spans="1:73" x14ac:dyDescent="0.2">
      <c r="A18" s="59"/>
      <c r="B18" s="59"/>
      <c r="C18" s="59"/>
      <c r="D18" s="59"/>
      <c r="E18" s="59"/>
      <c r="F18" s="59"/>
      <c r="G18" s="59"/>
      <c r="H18" s="59"/>
      <c r="I18" s="59"/>
      <c r="J18" s="59"/>
      <c r="K18" s="59"/>
      <c r="L18" s="62"/>
      <c r="M18" s="62"/>
      <c r="N18" s="62"/>
      <c r="O18" s="63"/>
      <c r="P18" s="70"/>
      <c r="R18" s="62"/>
      <c r="S18" s="62"/>
      <c r="T18" s="62"/>
      <c r="U18" s="62"/>
      <c r="V18" s="62"/>
      <c r="W18" s="59"/>
      <c r="X18" s="59"/>
      <c r="Y18" s="59"/>
      <c r="Z18" s="59"/>
      <c r="AA18" s="59"/>
      <c r="AB18" s="59"/>
      <c r="AC18" s="59"/>
      <c r="AD18" s="59"/>
      <c r="AE18" s="59"/>
      <c r="AF18" s="59"/>
      <c r="AG18" s="59"/>
      <c r="AH18" s="59"/>
      <c r="AI18" s="59"/>
      <c r="AJ18" s="59"/>
      <c r="AK18" s="59"/>
    </row>
    <row r="19" spans="1:73" x14ac:dyDescent="0.2">
      <c r="A19" s="59"/>
      <c r="B19" s="59"/>
      <c r="C19" s="59"/>
      <c r="D19" s="59"/>
      <c r="E19" s="59"/>
      <c r="F19" s="59"/>
      <c r="G19" s="59"/>
      <c r="H19" s="59"/>
      <c r="I19" s="59"/>
      <c r="J19" s="59"/>
      <c r="K19" s="59"/>
      <c r="L19" s="62"/>
      <c r="M19" s="62"/>
      <c r="N19" s="62"/>
      <c r="O19" s="63"/>
      <c r="P19" s="64"/>
      <c r="R19" s="62"/>
      <c r="S19" s="62"/>
      <c r="T19" s="62"/>
      <c r="U19" s="62"/>
      <c r="V19" s="62"/>
      <c r="W19" s="59"/>
      <c r="X19" s="59"/>
      <c r="Y19" s="59"/>
      <c r="Z19" s="59"/>
      <c r="AA19" s="59"/>
      <c r="AB19" s="59"/>
      <c r="AC19" s="59"/>
      <c r="AD19" s="59"/>
      <c r="AE19" s="59"/>
      <c r="AF19" s="59"/>
      <c r="AG19" s="59"/>
      <c r="AH19" s="59"/>
      <c r="AI19" s="59"/>
      <c r="AJ19" s="59"/>
      <c r="AK19" s="59"/>
    </row>
    <row r="20" spans="1:73" ht="27.75" customHeight="1" x14ac:dyDescent="0.2">
      <c r="A20" s="71"/>
      <c r="B20" s="72"/>
      <c r="C20" s="534" t="str">
        <f>IF(O22="","Antrag "&amp;O24,O22)</f>
        <v xml:space="preserve">Antrag </v>
      </c>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72"/>
      <c r="AK20" s="73"/>
    </row>
    <row r="21" spans="1:73" ht="15.75" customHeight="1" x14ac:dyDescent="0.2">
      <c r="A21" s="531" t="s">
        <v>176</v>
      </c>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1:73" ht="19.5" customHeight="1" x14ac:dyDescent="0.2">
      <c r="B22" s="528" t="s">
        <v>180</v>
      </c>
      <c r="C22" s="529"/>
      <c r="D22" s="529"/>
      <c r="E22" s="529"/>
      <c r="F22" s="529"/>
      <c r="G22" s="529"/>
      <c r="H22" s="529"/>
      <c r="I22" s="529"/>
      <c r="J22" s="529"/>
      <c r="K22" s="529"/>
      <c r="L22" s="529"/>
      <c r="M22" s="529"/>
      <c r="N22" s="529"/>
      <c r="O22" s="530"/>
      <c r="P22" s="530"/>
      <c r="Q22" s="530"/>
      <c r="R22" s="530"/>
      <c r="S22" s="530"/>
      <c r="T22" s="530"/>
      <c r="U22" s="530"/>
      <c r="V22" s="530"/>
      <c r="W22" s="530"/>
      <c r="X22" s="530"/>
      <c r="Y22" s="530"/>
      <c r="Z22" s="530"/>
      <c r="AA22" s="530"/>
      <c r="AB22" s="530"/>
      <c r="AC22" s="530"/>
      <c r="AD22" s="530"/>
      <c r="AE22" s="530"/>
      <c r="AF22" s="530"/>
      <c r="AG22" s="530"/>
      <c r="AH22" s="530"/>
      <c r="AI22" s="530"/>
      <c r="AJ22" s="74"/>
    </row>
    <row r="23" spans="1:73" ht="18" customHeight="1" x14ac:dyDescent="0.2">
      <c r="A23" s="460" t="s">
        <v>222</v>
      </c>
      <c r="B23" s="461"/>
      <c r="C23" s="461"/>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2"/>
    </row>
    <row r="24" spans="1:73" s="75" customFormat="1" ht="41.25" customHeight="1" x14ac:dyDescent="0.2">
      <c r="A24" s="56"/>
      <c r="B24" s="453" t="s">
        <v>171</v>
      </c>
      <c r="C24" s="454"/>
      <c r="D24" s="454"/>
      <c r="E24" s="454"/>
      <c r="F24" s="454"/>
      <c r="G24" s="454"/>
      <c r="H24" s="454"/>
      <c r="I24" s="454"/>
      <c r="J24" s="454"/>
      <c r="K24" s="454"/>
      <c r="L24" s="454"/>
      <c r="M24" s="454"/>
      <c r="N24" s="454"/>
      <c r="O24" s="444"/>
      <c r="P24" s="444"/>
      <c r="Q24" s="444"/>
      <c r="R24" s="444"/>
      <c r="S24" s="444"/>
      <c r="T24" s="444"/>
      <c r="U24" s="444"/>
      <c r="V24" s="444"/>
      <c r="W24" s="444"/>
      <c r="X24" s="444"/>
      <c r="Y24" s="444"/>
      <c r="Z24" s="444"/>
      <c r="AA24" s="444"/>
      <c r="AB24" s="444"/>
      <c r="AC24" s="444"/>
      <c r="AD24" s="444"/>
      <c r="AE24" s="444"/>
      <c r="AF24" s="444"/>
      <c r="AG24" s="444"/>
      <c r="AH24" s="444"/>
      <c r="AI24" s="444"/>
      <c r="AJ24" s="445"/>
      <c r="AK24" s="124"/>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row>
    <row r="25" spans="1:73" s="75" customFormat="1" ht="18.75" customHeight="1" x14ac:dyDescent="0.25">
      <c r="A25" s="56"/>
      <c r="B25" s="446" t="s">
        <v>170</v>
      </c>
      <c r="C25" s="447"/>
      <c r="D25" s="447"/>
      <c r="E25" s="447"/>
      <c r="F25" s="447"/>
      <c r="G25" s="447"/>
      <c r="H25" s="447"/>
      <c r="I25" s="447"/>
      <c r="J25" s="447"/>
      <c r="K25" s="447"/>
      <c r="L25" s="447"/>
      <c r="M25" s="447"/>
      <c r="N25" s="447"/>
      <c r="O25" s="444"/>
      <c r="P25" s="444"/>
      <c r="Q25" s="444"/>
      <c r="R25" s="444"/>
      <c r="S25" s="444"/>
      <c r="T25" s="444"/>
      <c r="U25" s="444"/>
      <c r="V25" s="444"/>
      <c r="W25" s="444"/>
      <c r="X25" s="444"/>
      <c r="Y25" s="444"/>
      <c r="Z25" s="444"/>
      <c r="AA25" s="444"/>
      <c r="AB25" s="444"/>
      <c r="AC25" s="444"/>
      <c r="AD25" s="444"/>
      <c r="AE25" s="444"/>
      <c r="AF25" s="444"/>
      <c r="AG25" s="444"/>
      <c r="AH25" s="444"/>
      <c r="AI25" s="444"/>
      <c r="AJ25" s="445"/>
      <c r="AK25" s="122" t="s">
        <v>270</v>
      </c>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row>
    <row r="26" spans="1:73" ht="18.75" customHeight="1" x14ac:dyDescent="0.25">
      <c r="B26" s="446" t="s">
        <v>165</v>
      </c>
      <c r="C26" s="447"/>
      <c r="D26" s="447"/>
      <c r="E26" s="447"/>
      <c r="F26" s="447"/>
      <c r="G26" s="447"/>
      <c r="H26" s="447"/>
      <c r="I26" s="447"/>
      <c r="J26" s="447"/>
      <c r="K26" s="447"/>
      <c r="L26" s="447"/>
      <c r="M26" s="447"/>
      <c r="N26" s="447"/>
      <c r="O26" s="444"/>
      <c r="P26" s="444"/>
      <c r="Q26" s="444"/>
      <c r="R26" s="444"/>
      <c r="S26" s="444"/>
      <c r="T26" s="444"/>
      <c r="U26" s="444"/>
      <c r="V26" s="444"/>
      <c r="W26" s="444"/>
      <c r="X26" s="444"/>
      <c r="Y26" s="444"/>
      <c r="Z26" s="444"/>
      <c r="AA26" s="444"/>
      <c r="AB26" s="444"/>
      <c r="AC26" s="444"/>
      <c r="AD26" s="444"/>
      <c r="AE26" s="444"/>
      <c r="AF26" s="444"/>
      <c r="AG26" s="444"/>
      <c r="AH26" s="444"/>
      <c r="AI26" s="444"/>
      <c r="AJ26" s="134"/>
      <c r="AK26" s="122" t="s">
        <v>269</v>
      </c>
    </row>
    <row r="27" spans="1:73" ht="18.75" customHeight="1" x14ac:dyDescent="0.25">
      <c r="A27" s="55"/>
      <c r="B27" s="448" t="s">
        <v>182</v>
      </c>
      <c r="C27" s="449"/>
      <c r="D27" s="449"/>
      <c r="E27" s="449"/>
      <c r="F27" s="449"/>
      <c r="G27" s="449"/>
      <c r="H27" s="449"/>
      <c r="I27" s="449"/>
      <c r="J27" s="449"/>
      <c r="K27" s="449"/>
      <c r="L27" s="135"/>
      <c r="M27" s="135"/>
      <c r="N27" s="135"/>
      <c r="O27" s="450" t="s">
        <v>21</v>
      </c>
      <c r="P27" s="450"/>
      <c r="Q27" s="451"/>
      <c r="R27" s="451"/>
      <c r="S27" s="451"/>
      <c r="T27" s="451"/>
      <c r="U27" s="451"/>
      <c r="V27" s="450" t="s">
        <v>22</v>
      </c>
      <c r="W27" s="450"/>
      <c r="X27" s="452"/>
      <c r="Y27" s="452"/>
      <c r="Z27" s="452"/>
      <c r="AA27" s="452"/>
      <c r="AB27" s="452"/>
      <c r="AC27" s="136"/>
      <c r="AD27" s="136"/>
      <c r="AE27" s="135"/>
      <c r="AF27" s="135"/>
      <c r="AG27" s="135"/>
      <c r="AH27" s="135"/>
      <c r="AI27" s="135"/>
      <c r="AJ27" s="137"/>
      <c r="AK27" s="122"/>
    </row>
    <row r="28" spans="1:73" ht="21.75" customHeight="1" x14ac:dyDescent="0.2">
      <c r="A28" s="55"/>
      <c r="B28" s="453" t="s">
        <v>67</v>
      </c>
      <c r="C28" s="454"/>
      <c r="D28" s="454"/>
      <c r="E28" s="454"/>
      <c r="F28" s="454"/>
      <c r="G28" s="454"/>
      <c r="H28" s="454"/>
      <c r="I28" s="454"/>
      <c r="J28" s="454"/>
      <c r="K28" s="454"/>
      <c r="L28" s="454"/>
      <c r="M28" s="454"/>
      <c r="N28" s="65"/>
      <c r="O28" s="444"/>
      <c r="P28" s="444"/>
      <c r="Q28" s="444"/>
      <c r="R28" s="444"/>
      <c r="S28" s="444"/>
      <c r="T28" s="444"/>
      <c r="U28" s="444"/>
      <c r="V28" s="444"/>
      <c r="W28" s="444"/>
      <c r="X28" s="444"/>
      <c r="Y28" s="444"/>
      <c r="Z28" s="444"/>
      <c r="AA28" s="444"/>
      <c r="AB28" s="444"/>
      <c r="AC28" s="444"/>
      <c r="AD28" s="444"/>
      <c r="AE28" s="444"/>
      <c r="AF28" s="444"/>
      <c r="AG28" s="444"/>
      <c r="AH28" s="444"/>
      <c r="AI28" s="444"/>
      <c r="AJ28" s="445"/>
      <c r="AK28" s="124"/>
    </row>
    <row r="29" spans="1:73" ht="21" customHeight="1" x14ac:dyDescent="0.2">
      <c r="A29" s="55"/>
      <c r="B29" s="455"/>
      <c r="C29" s="456"/>
      <c r="D29" s="456"/>
      <c r="E29" s="456"/>
      <c r="F29" s="456"/>
      <c r="G29" s="456"/>
      <c r="H29" s="456"/>
      <c r="I29" s="456"/>
      <c r="J29" s="456"/>
      <c r="K29" s="456"/>
      <c r="L29" s="456"/>
      <c r="M29" s="456"/>
      <c r="N29" s="66"/>
      <c r="O29" s="457" t="s">
        <v>4</v>
      </c>
      <c r="P29" s="457"/>
      <c r="Q29" s="458"/>
      <c r="R29" s="458"/>
      <c r="S29" s="458"/>
      <c r="T29" s="458"/>
      <c r="U29" s="458"/>
      <c r="V29" s="458"/>
      <c r="W29" s="457" t="s">
        <v>5</v>
      </c>
      <c r="X29" s="457"/>
      <c r="Y29" s="459"/>
      <c r="Z29" s="459"/>
      <c r="AA29" s="459"/>
      <c r="AB29" s="459"/>
      <c r="AC29" s="459"/>
      <c r="AD29" s="459"/>
      <c r="AE29" s="459"/>
      <c r="AF29" s="459"/>
      <c r="AG29" s="459"/>
      <c r="AH29" s="459"/>
      <c r="AI29" s="459"/>
      <c r="AJ29" s="459"/>
      <c r="AK29" s="124"/>
    </row>
    <row r="30" spans="1:73" ht="21" customHeight="1" x14ac:dyDescent="0.2">
      <c r="A30" s="460" t="s">
        <v>223</v>
      </c>
      <c r="B30" s="461"/>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2"/>
    </row>
    <row r="31" spans="1:73" ht="18.600000000000001" customHeight="1" x14ac:dyDescent="0.25">
      <c r="B31" s="467" t="s">
        <v>166</v>
      </c>
      <c r="C31" s="468"/>
      <c r="D31" s="468"/>
      <c r="E31" s="468"/>
      <c r="F31" s="468"/>
      <c r="G31" s="468"/>
      <c r="H31" s="468"/>
      <c r="I31" s="468"/>
      <c r="J31" s="468"/>
      <c r="K31" s="468"/>
      <c r="L31" s="468" t="str">
        <f>IF(O31="","Name","")</f>
        <v>Name</v>
      </c>
      <c r="M31" s="468"/>
      <c r="N31" s="468"/>
      <c r="O31" s="444"/>
      <c r="P31" s="444"/>
      <c r="Q31" s="444"/>
      <c r="R31" s="444"/>
      <c r="S31" s="444"/>
      <c r="T31" s="444"/>
      <c r="U31" s="444"/>
      <c r="V31" s="444"/>
      <c r="W31" s="444"/>
      <c r="X31" s="444"/>
      <c r="Y31" s="444"/>
      <c r="Z31" s="444"/>
      <c r="AA31" s="444"/>
      <c r="AB31" s="444"/>
      <c r="AC31" s="444"/>
      <c r="AD31" s="444"/>
      <c r="AE31" s="444"/>
      <c r="AF31" s="444"/>
      <c r="AG31" s="444"/>
      <c r="AH31" s="444"/>
      <c r="AI31" s="444"/>
      <c r="AJ31" s="445"/>
      <c r="AK31" s="122" t="s">
        <v>61</v>
      </c>
    </row>
    <row r="32" spans="1:73" ht="18.75" customHeight="1" x14ac:dyDescent="0.25">
      <c r="B32" s="446" t="s">
        <v>167</v>
      </c>
      <c r="C32" s="447"/>
      <c r="D32" s="447"/>
      <c r="E32" s="447"/>
      <c r="F32" s="447"/>
      <c r="G32" s="447"/>
      <c r="H32" s="447"/>
      <c r="I32" s="447"/>
      <c r="J32" s="447"/>
      <c r="K32" s="447"/>
      <c r="L32" s="447"/>
      <c r="M32" s="447"/>
      <c r="N32" s="447"/>
      <c r="O32" s="444"/>
      <c r="P32" s="444"/>
      <c r="Q32" s="444"/>
      <c r="R32" s="444"/>
      <c r="S32" s="444"/>
      <c r="T32" s="444"/>
      <c r="U32" s="444"/>
      <c r="V32" s="444"/>
      <c r="W32" s="444"/>
      <c r="X32" s="444"/>
      <c r="Y32" s="444"/>
      <c r="Z32" s="444"/>
      <c r="AA32" s="444"/>
      <c r="AB32" s="444"/>
      <c r="AC32" s="444"/>
      <c r="AD32" s="444"/>
      <c r="AE32" s="444"/>
      <c r="AF32" s="444"/>
      <c r="AG32" s="444"/>
      <c r="AH32" s="444"/>
      <c r="AI32" s="444"/>
      <c r="AJ32" s="445"/>
      <c r="AK32" s="122" t="s">
        <v>62</v>
      </c>
    </row>
    <row r="33" spans="1:37" ht="18.75" customHeight="1" x14ac:dyDescent="0.2">
      <c r="B33" s="446" t="s">
        <v>169</v>
      </c>
      <c r="C33" s="447"/>
      <c r="D33" s="447"/>
      <c r="E33" s="447"/>
      <c r="F33" s="447"/>
      <c r="G33" s="447"/>
      <c r="H33" s="447"/>
      <c r="I33" s="447"/>
      <c r="J33" s="447"/>
      <c r="K33" s="447"/>
      <c r="L33" s="447"/>
      <c r="M33" s="447"/>
      <c r="N33" s="447"/>
      <c r="O33" s="444"/>
      <c r="P33" s="444"/>
      <c r="Q33" s="444"/>
      <c r="R33" s="444"/>
      <c r="S33" s="444"/>
      <c r="T33" s="444"/>
      <c r="U33" s="444"/>
      <c r="V33" s="444"/>
      <c r="W33" s="444"/>
      <c r="X33" s="444"/>
      <c r="Y33" s="444"/>
      <c r="Z33" s="444"/>
      <c r="AA33" s="444"/>
      <c r="AB33" s="444"/>
      <c r="AC33" s="444"/>
      <c r="AD33" s="444"/>
      <c r="AE33" s="444"/>
      <c r="AF33" s="444"/>
      <c r="AG33" s="444"/>
      <c r="AH33" s="444"/>
      <c r="AI33" s="444"/>
      <c r="AJ33" s="445"/>
      <c r="AK33" s="128" t="s">
        <v>63</v>
      </c>
    </row>
    <row r="34" spans="1:37" ht="18.75" customHeight="1" x14ac:dyDescent="0.2">
      <c r="B34" s="446" t="s">
        <v>168</v>
      </c>
      <c r="C34" s="447"/>
      <c r="D34" s="447"/>
      <c r="E34" s="447"/>
      <c r="F34" s="447"/>
      <c r="G34" s="447"/>
      <c r="H34" s="447"/>
      <c r="I34" s="447"/>
      <c r="J34" s="447"/>
      <c r="K34" s="447"/>
      <c r="L34" s="447"/>
      <c r="M34" s="447"/>
      <c r="N34" s="447"/>
      <c r="O34" s="444"/>
      <c r="P34" s="444"/>
      <c r="Q34" s="444"/>
      <c r="R34" s="444"/>
      <c r="S34" s="444"/>
      <c r="T34" s="444"/>
      <c r="U34" s="444"/>
      <c r="V34" s="444"/>
      <c r="W34" s="444"/>
      <c r="X34" s="444"/>
      <c r="Y34" s="444"/>
      <c r="Z34" s="444"/>
      <c r="AA34" s="444"/>
      <c r="AB34" s="444"/>
      <c r="AC34" s="444"/>
      <c r="AD34" s="444"/>
      <c r="AE34" s="444"/>
      <c r="AF34" s="444"/>
      <c r="AG34" s="444"/>
      <c r="AH34" s="444"/>
      <c r="AI34" s="444"/>
      <c r="AJ34" s="445"/>
      <c r="AK34" s="128" t="s">
        <v>64</v>
      </c>
    </row>
    <row r="35" spans="1:37" ht="18.75" customHeight="1" x14ac:dyDescent="0.2">
      <c r="B35" s="453" t="s">
        <v>97</v>
      </c>
      <c r="C35" s="454"/>
      <c r="D35" s="454"/>
      <c r="E35" s="454"/>
      <c r="F35" s="454"/>
      <c r="G35" s="454"/>
      <c r="H35" s="454"/>
      <c r="I35" s="454"/>
      <c r="J35" s="454"/>
      <c r="K35" s="454"/>
      <c r="L35" s="454"/>
      <c r="M35" s="454"/>
      <c r="N35" s="454"/>
      <c r="O35" s="444"/>
      <c r="P35" s="444"/>
      <c r="Q35" s="444"/>
      <c r="R35" s="444"/>
      <c r="S35" s="444"/>
      <c r="T35" s="444"/>
      <c r="U35" s="444"/>
      <c r="V35" s="444"/>
      <c r="W35" s="444"/>
      <c r="X35" s="444"/>
      <c r="Y35" s="444"/>
      <c r="Z35" s="444"/>
      <c r="AA35" s="444"/>
      <c r="AB35" s="444"/>
      <c r="AC35" s="444"/>
      <c r="AD35" s="444"/>
      <c r="AE35" s="444"/>
      <c r="AF35" s="444"/>
      <c r="AG35" s="444"/>
      <c r="AH35" s="444"/>
      <c r="AI35" s="444"/>
      <c r="AJ35" s="445"/>
      <c r="AK35" s="128" t="s">
        <v>66</v>
      </c>
    </row>
    <row r="36" spans="1:37" ht="18.75" customHeight="1" x14ac:dyDescent="0.2">
      <c r="A36" s="55"/>
      <c r="B36" s="469"/>
      <c r="C36" s="470"/>
      <c r="D36" s="470"/>
      <c r="E36" s="470"/>
      <c r="F36" s="470"/>
      <c r="G36" s="470"/>
      <c r="H36" s="470"/>
      <c r="I36" s="470"/>
      <c r="J36" s="470"/>
      <c r="K36" s="470"/>
      <c r="L36" s="470"/>
      <c r="M36" s="470"/>
      <c r="N36" s="470"/>
      <c r="O36" s="535" t="s">
        <v>4</v>
      </c>
      <c r="P36" s="535"/>
      <c r="Q36" s="536"/>
      <c r="R36" s="536"/>
      <c r="S36" s="536"/>
      <c r="T36" s="536"/>
      <c r="U36" s="536"/>
      <c r="V36" s="536"/>
      <c r="W36" s="535" t="s">
        <v>5</v>
      </c>
      <c r="X36" s="535"/>
      <c r="Y36" s="537"/>
      <c r="Z36" s="537"/>
      <c r="AA36" s="537"/>
      <c r="AB36" s="537"/>
      <c r="AC36" s="537"/>
      <c r="AD36" s="537"/>
      <c r="AE36" s="537"/>
      <c r="AF36" s="537"/>
      <c r="AG36" s="537"/>
      <c r="AH36" s="537"/>
      <c r="AI36" s="537"/>
      <c r="AJ36" s="537"/>
      <c r="AK36" s="129" t="s">
        <v>41</v>
      </c>
    </row>
    <row r="37" spans="1:37" ht="18.75" customHeight="1" x14ac:dyDescent="0.2">
      <c r="A37" s="55"/>
      <c r="B37" s="512" t="s">
        <v>225</v>
      </c>
      <c r="C37" s="513"/>
      <c r="D37" s="513"/>
      <c r="E37" s="513"/>
      <c r="F37" s="513"/>
      <c r="G37" s="513"/>
      <c r="H37" s="513"/>
      <c r="I37" s="513"/>
      <c r="J37" s="513"/>
      <c r="K37" s="513"/>
      <c r="L37" s="513"/>
      <c r="M37" s="513"/>
      <c r="N37" s="513"/>
      <c r="O37" s="513"/>
      <c r="P37" s="513"/>
      <c r="Q37" s="513"/>
      <c r="R37" s="513"/>
      <c r="S37" s="513"/>
      <c r="T37" s="513"/>
      <c r="U37" s="513"/>
      <c r="V37" s="513"/>
      <c r="W37" s="513"/>
      <c r="X37" s="513"/>
      <c r="Y37" s="463"/>
      <c r="Z37" s="463"/>
      <c r="AA37" s="463"/>
      <c r="AB37" s="463"/>
      <c r="AC37" s="463"/>
      <c r="AD37" s="463"/>
      <c r="AE37" s="463"/>
      <c r="AF37" s="120"/>
      <c r="AG37" s="120"/>
      <c r="AH37" s="120"/>
      <c r="AI37" s="120"/>
      <c r="AJ37" s="121"/>
      <c r="AK37" s="129" t="s">
        <v>42</v>
      </c>
    </row>
    <row r="38" spans="1:37" ht="15" x14ac:dyDescent="0.2">
      <c r="A38" s="460" t="s">
        <v>68</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2"/>
    </row>
    <row r="39" spans="1:37" ht="18.75" customHeight="1" x14ac:dyDescent="0.2">
      <c r="A39" s="55"/>
      <c r="B39" s="471" t="s">
        <v>69</v>
      </c>
      <c r="C39" s="472"/>
      <c r="D39" s="472"/>
      <c r="E39" s="472"/>
      <c r="F39" s="472"/>
      <c r="G39" s="472"/>
      <c r="H39" s="472"/>
      <c r="I39" s="472"/>
      <c r="J39" s="472"/>
      <c r="K39" s="138"/>
      <c r="L39" s="138"/>
      <c r="M39" s="138"/>
      <c r="N39" s="138"/>
      <c r="O39" s="444"/>
      <c r="P39" s="444"/>
      <c r="Q39" s="444"/>
      <c r="R39" s="444"/>
      <c r="S39" s="444"/>
      <c r="T39" s="444"/>
      <c r="U39" s="444"/>
      <c r="V39" s="444"/>
      <c r="W39" s="444"/>
      <c r="X39" s="444"/>
      <c r="Y39" s="444"/>
      <c r="Z39" s="444"/>
      <c r="AA39" s="444"/>
      <c r="AB39" s="444"/>
      <c r="AC39" s="444"/>
      <c r="AD39" s="444"/>
      <c r="AE39" s="444"/>
      <c r="AF39" s="444"/>
      <c r="AG39" s="444"/>
      <c r="AH39" s="444"/>
      <c r="AI39" s="444"/>
      <c r="AJ39" s="445"/>
      <c r="AK39" s="124"/>
    </row>
    <row r="40" spans="1:37" ht="18.75" customHeight="1" x14ac:dyDescent="0.2">
      <c r="A40" s="55"/>
      <c r="B40" s="471" t="s">
        <v>70</v>
      </c>
      <c r="C40" s="472"/>
      <c r="D40" s="472"/>
      <c r="E40" s="472"/>
      <c r="F40" s="472"/>
      <c r="G40" s="472"/>
      <c r="H40" s="472"/>
      <c r="I40" s="472"/>
      <c r="J40" s="472"/>
      <c r="K40" s="138"/>
      <c r="L40" s="138"/>
      <c r="M40" s="138"/>
      <c r="N40" s="138"/>
      <c r="O40" s="444"/>
      <c r="P40" s="444"/>
      <c r="Q40" s="444"/>
      <c r="R40" s="444"/>
      <c r="S40" s="444"/>
      <c r="T40" s="444"/>
      <c r="U40" s="444"/>
      <c r="V40" s="444"/>
      <c r="W40" s="444"/>
      <c r="X40" s="444"/>
      <c r="Y40" s="444"/>
      <c r="Z40" s="444"/>
      <c r="AA40" s="444"/>
      <c r="AB40" s="444"/>
      <c r="AC40" s="444"/>
      <c r="AD40" s="444"/>
      <c r="AE40" s="444"/>
      <c r="AF40" s="444"/>
      <c r="AG40" s="444"/>
      <c r="AH40" s="444"/>
      <c r="AI40" s="444"/>
      <c r="AJ40" s="445"/>
      <c r="AK40" s="124"/>
    </row>
    <row r="41" spans="1:37" ht="18.75" customHeight="1" x14ac:dyDescent="0.2">
      <c r="A41" s="55"/>
      <c r="B41" s="471" t="s">
        <v>71</v>
      </c>
      <c r="C41" s="472"/>
      <c r="D41" s="472"/>
      <c r="E41" s="472"/>
      <c r="F41" s="472"/>
      <c r="G41" s="472"/>
      <c r="H41" s="472"/>
      <c r="I41" s="472"/>
      <c r="J41" s="472"/>
      <c r="K41" s="138"/>
      <c r="L41" s="138"/>
      <c r="M41" s="138"/>
      <c r="N41" s="138"/>
      <c r="O41" s="444"/>
      <c r="P41" s="444"/>
      <c r="Q41" s="444"/>
      <c r="R41" s="444"/>
      <c r="S41" s="444"/>
      <c r="T41" s="444"/>
      <c r="U41" s="444"/>
      <c r="V41" s="444"/>
      <c r="W41" s="444"/>
      <c r="X41" s="444"/>
      <c r="Y41" s="444"/>
      <c r="Z41" s="444"/>
      <c r="AA41" s="444"/>
      <c r="AB41" s="444"/>
      <c r="AC41" s="444"/>
      <c r="AD41" s="444"/>
      <c r="AE41" s="444"/>
      <c r="AF41" s="444"/>
      <c r="AG41" s="444"/>
      <c r="AH41" s="444"/>
      <c r="AI41" s="444"/>
      <c r="AJ41" s="445"/>
      <c r="AK41" s="124"/>
    </row>
    <row r="42" spans="1:37" ht="18.75" customHeight="1" x14ac:dyDescent="0.2">
      <c r="A42" s="55"/>
      <c r="B42" s="471" t="s">
        <v>72</v>
      </c>
      <c r="C42" s="472"/>
      <c r="D42" s="472"/>
      <c r="E42" s="472"/>
      <c r="F42" s="472"/>
      <c r="G42" s="472"/>
      <c r="H42" s="472"/>
      <c r="I42" s="472"/>
      <c r="J42" s="472"/>
      <c r="K42" s="138"/>
      <c r="L42" s="138"/>
      <c r="M42" s="138"/>
      <c r="N42" s="138"/>
      <c r="O42" s="444"/>
      <c r="P42" s="444"/>
      <c r="Q42" s="444"/>
      <c r="R42" s="444"/>
      <c r="S42" s="444"/>
      <c r="T42" s="444"/>
      <c r="U42" s="444"/>
      <c r="V42" s="444"/>
      <c r="W42" s="444"/>
      <c r="X42" s="444"/>
      <c r="Y42" s="444"/>
      <c r="Z42" s="444"/>
      <c r="AA42" s="444"/>
      <c r="AB42" s="444"/>
      <c r="AC42" s="444"/>
      <c r="AD42" s="444"/>
      <c r="AE42" s="444"/>
      <c r="AF42" s="444"/>
      <c r="AG42" s="444"/>
      <c r="AH42" s="444"/>
      <c r="AI42" s="444"/>
      <c r="AJ42" s="445"/>
      <c r="AK42" s="124"/>
    </row>
    <row r="43" spans="1:37" ht="15" x14ac:dyDescent="0.2">
      <c r="A43" s="484" t="s">
        <v>74</v>
      </c>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c r="AH43" s="485"/>
      <c r="AI43" s="485"/>
      <c r="AJ43" s="485"/>
      <c r="AK43" s="486"/>
    </row>
    <row r="44" spans="1:37" ht="18.75" customHeight="1" x14ac:dyDescent="0.2">
      <c r="A44" s="139"/>
      <c r="B44" s="493" t="s">
        <v>130</v>
      </c>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87">
        <f>SUM('Antrag (Personal)'!H5:H60)</f>
        <v>0</v>
      </c>
      <c r="AD44" s="487"/>
      <c r="AE44" s="487"/>
      <c r="AF44" s="487"/>
      <c r="AG44" s="487"/>
      <c r="AH44" s="487"/>
      <c r="AI44" s="487"/>
      <c r="AJ44" s="246"/>
      <c r="AK44" s="76"/>
    </row>
    <row r="45" spans="1:37" ht="18.75" customHeight="1" x14ac:dyDescent="0.2">
      <c r="A45" s="139"/>
      <c r="B45" s="495" t="s">
        <v>90</v>
      </c>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247"/>
      <c r="AC45" s="488">
        <f>SUM('Antrag (Sachmittel)'!D5:D60)</f>
        <v>0</v>
      </c>
      <c r="AD45" s="488"/>
      <c r="AE45" s="488"/>
      <c r="AF45" s="488"/>
      <c r="AG45" s="488"/>
      <c r="AH45" s="488"/>
      <c r="AI45" s="488"/>
      <c r="AJ45" s="248"/>
      <c r="AK45" s="76"/>
    </row>
    <row r="46" spans="1:37" ht="18.75" customHeight="1" thickBot="1" x14ac:dyDescent="0.25">
      <c r="A46" s="139"/>
      <c r="B46" s="491" t="s">
        <v>91</v>
      </c>
      <c r="C46" s="492"/>
      <c r="D46" s="492"/>
      <c r="E46" s="492"/>
      <c r="F46" s="492"/>
      <c r="G46" s="492"/>
      <c r="H46" s="492"/>
      <c r="I46" s="492"/>
      <c r="J46" s="492"/>
      <c r="K46" s="492"/>
      <c r="L46" s="492"/>
      <c r="M46" s="492"/>
      <c r="N46" s="492"/>
      <c r="O46" s="492"/>
      <c r="P46" s="140"/>
      <c r="Q46" s="483" t="s">
        <v>92</v>
      </c>
      <c r="R46" s="483"/>
      <c r="S46" s="483"/>
      <c r="T46" s="483"/>
      <c r="U46" s="483"/>
      <c r="V46" s="483"/>
      <c r="W46" s="483"/>
      <c r="X46" s="483"/>
      <c r="Y46" s="490"/>
      <c r="Z46" s="490"/>
      <c r="AA46" s="490"/>
      <c r="AB46" s="140" t="s">
        <v>93</v>
      </c>
      <c r="AC46" s="489">
        <f>AC44*Y46/100</f>
        <v>0</v>
      </c>
      <c r="AD46" s="489"/>
      <c r="AE46" s="489"/>
      <c r="AF46" s="489"/>
      <c r="AG46" s="489"/>
      <c r="AH46" s="489"/>
      <c r="AI46" s="489"/>
      <c r="AJ46" s="249"/>
      <c r="AK46" s="76"/>
    </row>
    <row r="47" spans="1:37" ht="15" thickTop="1" x14ac:dyDescent="0.2">
      <c r="A47" s="139"/>
      <c r="B47" s="495" t="s">
        <v>75</v>
      </c>
      <c r="C47" s="496"/>
      <c r="D47" s="496"/>
      <c r="E47" s="496"/>
      <c r="F47" s="496"/>
      <c r="G47" s="496"/>
      <c r="H47" s="496"/>
      <c r="I47" s="496"/>
      <c r="J47" s="496"/>
      <c r="K47" s="496"/>
      <c r="L47" s="496"/>
      <c r="M47" s="496"/>
      <c r="N47" s="496"/>
      <c r="O47" s="496"/>
      <c r="P47" s="496"/>
      <c r="Q47" s="496"/>
      <c r="R47" s="496"/>
      <c r="S47" s="496"/>
      <c r="T47" s="496"/>
      <c r="U47" s="247"/>
      <c r="V47" s="247"/>
      <c r="W47" s="247"/>
      <c r="X47" s="247"/>
      <c r="Y47" s="247"/>
      <c r="Z47" s="247"/>
      <c r="AA47" s="247"/>
      <c r="AB47" s="247"/>
      <c r="AC47" s="488">
        <f>AC44+AC45+AC46</f>
        <v>0</v>
      </c>
      <c r="AD47" s="488"/>
      <c r="AE47" s="488"/>
      <c r="AF47" s="488"/>
      <c r="AG47" s="488"/>
      <c r="AH47" s="488"/>
      <c r="AI47" s="488"/>
      <c r="AJ47" s="248"/>
      <c r="AK47" s="76"/>
    </row>
    <row r="48" spans="1:37" ht="6" customHeight="1" x14ac:dyDescent="0.2">
      <c r="A48" s="76"/>
      <c r="B48" s="250"/>
      <c r="C48" s="251"/>
      <c r="D48" s="251"/>
      <c r="E48" s="251"/>
      <c r="F48" s="251"/>
      <c r="G48" s="251"/>
      <c r="H48" s="251"/>
      <c r="I48" s="251"/>
      <c r="J48" s="251"/>
      <c r="K48" s="251"/>
      <c r="L48" s="251"/>
      <c r="M48" s="251"/>
      <c r="N48" s="251"/>
      <c r="O48" s="251"/>
      <c r="P48" s="251"/>
      <c r="Q48" s="251"/>
      <c r="R48" s="251"/>
      <c r="S48" s="251"/>
      <c r="T48" s="251"/>
      <c r="U48" s="252"/>
      <c r="V48" s="253"/>
      <c r="W48" s="253"/>
      <c r="X48" s="253"/>
      <c r="Y48" s="253"/>
      <c r="Z48" s="253"/>
      <c r="AA48" s="253"/>
      <c r="AB48" s="253"/>
      <c r="AC48" s="252"/>
      <c r="AD48" s="252"/>
      <c r="AE48" s="252"/>
      <c r="AF48" s="252"/>
      <c r="AG48" s="252"/>
      <c r="AH48" s="252"/>
      <c r="AI48" s="252"/>
      <c r="AJ48" s="254"/>
      <c r="AK48" s="76"/>
    </row>
    <row r="49" spans="1:37" ht="6" customHeight="1" x14ac:dyDescent="0.2">
      <c r="A49" s="76"/>
      <c r="B49" s="76"/>
      <c r="C49" s="76"/>
      <c r="D49" s="76"/>
      <c r="E49" s="76"/>
      <c r="F49" s="76"/>
      <c r="G49" s="76"/>
      <c r="H49" s="76"/>
      <c r="I49" s="76"/>
      <c r="J49" s="76"/>
      <c r="K49" s="76"/>
      <c r="L49" s="76"/>
      <c r="M49" s="76"/>
      <c r="N49" s="76"/>
      <c r="O49" s="76"/>
      <c r="P49" s="76"/>
      <c r="Q49" s="76"/>
      <c r="R49" s="76"/>
      <c r="S49" s="76"/>
      <c r="T49" s="76"/>
      <c r="U49" s="76"/>
      <c r="V49" s="77"/>
      <c r="W49" s="77"/>
      <c r="X49" s="77"/>
      <c r="Y49" s="77"/>
      <c r="Z49" s="77"/>
      <c r="AA49" s="77"/>
      <c r="AB49" s="77"/>
      <c r="AC49" s="76"/>
      <c r="AD49" s="76"/>
      <c r="AE49" s="76"/>
      <c r="AF49" s="76"/>
      <c r="AG49" s="76"/>
      <c r="AH49" s="76"/>
      <c r="AI49" s="76"/>
      <c r="AJ49" s="76"/>
      <c r="AK49" s="76"/>
    </row>
    <row r="50" spans="1:37" ht="15" x14ac:dyDescent="0.2">
      <c r="A50" s="484" t="s">
        <v>77</v>
      </c>
      <c r="B50" s="485"/>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6"/>
    </row>
    <row r="51" spans="1:37" ht="4.5" customHeight="1" x14ac:dyDescent="0.2">
      <c r="B51" s="256"/>
      <c r="C51" s="95"/>
      <c r="D51" s="95"/>
      <c r="E51" s="95"/>
      <c r="F51" s="95"/>
      <c r="G51" s="95"/>
      <c r="H51" s="95"/>
      <c r="I51" s="95"/>
      <c r="J51" s="95"/>
      <c r="K51" s="95"/>
      <c r="L51" s="95"/>
      <c r="M51" s="95"/>
      <c r="N51" s="95"/>
      <c r="O51" s="95"/>
      <c r="P51" s="95"/>
      <c r="Q51" s="95"/>
      <c r="R51" s="95"/>
      <c r="S51" s="95"/>
      <c r="T51" s="95"/>
      <c r="U51" s="95"/>
      <c r="V51" s="497"/>
      <c r="W51" s="497"/>
      <c r="X51" s="497"/>
      <c r="Y51" s="497"/>
      <c r="Z51" s="497"/>
      <c r="AA51" s="497"/>
      <c r="AB51" s="257"/>
      <c r="AC51" s="95"/>
      <c r="AD51" s="95"/>
      <c r="AE51" s="95"/>
      <c r="AF51" s="95"/>
      <c r="AG51" s="95"/>
      <c r="AH51" s="95"/>
      <c r="AI51" s="95"/>
      <c r="AJ51" s="258"/>
    </row>
    <row r="52" spans="1:37" ht="18.75" customHeight="1" x14ac:dyDescent="0.2">
      <c r="A52" s="135"/>
      <c r="B52" s="465" t="s">
        <v>11</v>
      </c>
      <c r="C52" s="466"/>
      <c r="D52" s="466"/>
      <c r="E52" s="466"/>
      <c r="F52" s="466"/>
      <c r="G52" s="466"/>
      <c r="H52" s="466"/>
      <c r="I52" s="466"/>
      <c r="J52" s="466"/>
      <c r="K52" s="466"/>
      <c r="L52" s="466"/>
      <c r="M52" s="466"/>
      <c r="N52" s="466"/>
      <c r="O52" s="466"/>
      <c r="P52" s="466"/>
      <c r="Q52" s="466"/>
      <c r="R52" s="466"/>
      <c r="S52" s="466"/>
      <c r="T52" s="466"/>
      <c r="U52" s="144"/>
      <c r="V52" s="464"/>
      <c r="W52" s="464"/>
      <c r="X52" s="464"/>
      <c r="Y52" s="464"/>
      <c r="Z52" s="464"/>
      <c r="AA52" s="464"/>
      <c r="AB52" s="464"/>
      <c r="AC52" s="144"/>
      <c r="AD52" s="510" t="str">
        <f>IF(OR(V52=0,V52=""),"",1/V$57*V52)</f>
        <v/>
      </c>
      <c r="AE52" s="510"/>
      <c r="AF52" s="510"/>
      <c r="AG52" s="510"/>
      <c r="AH52" s="167"/>
      <c r="AI52" s="167"/>
      <c r="AJ52" s="259"/>
    </row>
    <row r="53" spans="1:37" ht="18.75" customHeight="1" x14ac:dyDescent="0.2">
      <c r="A53" s="135"/>
      <c r="B53" s="465" t="s">
        <v>76</v>
      </c>
      <c r="C53" s="466"/>
      <c r="D53" s="466"/>
      <c r="E53" s="466"/>
      <c r="F53" s="466"/>
      <c r="G53" s="466"/>
      <c r="H53" s="466"/>
      <c r="I53" s="466"/>
      <c r="J53" s="466"/>
      <c r="K53" s="466"/>
      <c r="L53" s="466"/>
      <c r="M53" s="466"/>
      <c r="N53" s="466"/>
      <c r="O53" s="466"/>
      <c r="P53" s="466"/>
      <c r="Q53" s="466"/>
      <c r="R53" s="466"/>
      <c r="S53" s="466"/>
      <c r="T53" s="466"/>
      <c r="U53" s="144"/>
      <c r="V53" s="464"/>
      <c r="W53" s="464"/>
      <c r="X53" s="464"/>
      <c r="Y53" s="464"/>
      <c r="Z53" s="464"/>
      <c r="AA53" s="464"/>
      <c r="AB53" s="464"/>
      <c r="AC53" s="144"/>
      <c r="AD53" s="510" t="str">
        <f>IF(OR(V53=0,V53=""),"",1/V$57*V53)</f>
        <v/>
      </c>
      <c r="AE53" s="510"/>
      <c r="AF53" s="510"/>
      <c r="AG53" s="510"/>
      <c r="AH53" s="144"/>
      <c r="AI53" s="144"/>
      <c r="AJ53" s="260"/>
    </row>
    <row r="54" spans="1:37" ht="18.75" customHeight="1" x14ac:dyDescent="0.2">
      <c r="A54" s="135"/>
      <c r="B54" s="465" t="s">
        <v>12</v>
      </c>
      <c r="C54" s="466"/>
      <c r="D54" s="466"/>
      <c r="E54" s="466"/>
      <c r="F54" s="466"/>
      <c r="G54" s="466"/>
      <c r="H54" s="466"/>
      <c r="I54" s="466"/>
      <c r="J54" s="466"/>
      <c r="K54" s="466"/>
      <c r="L54" s="466"/>
      <c r="M54" s="466"/>
      <c r="N54" s="466"/>
      <c r="O54" s="466"/>
      <c r="P54" s="466"/>
      <c r="Q54" s="466"/>
      <c r="R54" s="466"/>
      <c r="S54" s="466"/>
      <c r="T54" s="466"/>
      <c r="U54" s="144"/>
      <c r="V54" s="464"/>
      <c r="W54" s="464"/>
      <c r="X54" s="464"/>
      <c r="Y54" s="464"/>
      <c r="Z54" s="464"/>
      <c r="AA54" s="464"/>
      <c r="AB54" s="464"/>
      <c r="AC54" s="144"/>
      <c r="AD54" s="510" t="str">
        <f>IF(OR(V54=0,V54=""),"",1/V$57*V54)</f>
        <v/>
      </c>
      <c r="AE54" s="510"/>
      <c r="AF54" s="510"/>
      <c r="AG54" s="510"/>
      <c r="AH54" s="144"/>
      <c r="AI54" s="144"/>
      <c r="AJ54" s="260"/>
    </row>
    <row r="55" spans="1:37" ht="18.75" customHeight="1" x14ac:dyDescent="0.2">
      <c r="A55" s="135"/>
      <c r="B55" s="465" t="s">
        <v>13</v>
      </c>
      <c r="C55" s="466"/>
      <c r="D55" s="466"/>
      <c r="E55" s="466"/>
      <c r="F55" s="466"/>
      <c r="G55" s="466"/>
      <c r="H55" s="466"/>
      <c r="I55" s="466"/>
      <c r="J55" s="466"/>
      <c r="K55" s="466"/>
      <c r="L55" s="466"/>
      <c r="M55" s="466"/>
      <c r="N55" s="466"/>
      <c r="O55" s="466"/>
      <c r="P55" s="466"/>
      <c r="Q55" s="466"/>
      <c r="R55" s="466"/>
      <c r="S55" s="466"/>
      <c r="T55" s="466"/>
      <c r="U55" s="144"/>
      <c r="V55" s="464"/>
      <c r="W55" s="464"/>
      <c r="X55" s="464"/>
      <c r="Y55" s="464"/>
      <c r="Z55" s="464"/>
      <c r="AA55" s="464"/>
      <c r="AB55" s="464"/>
      <c r="AC55" s="144"/>
      <c r="AD55" s="510" t="str">
        <f>IF(OR(V55=0,V55=""),"",1/V$57*V55)</f>
        <v/>
      </c>
      <c r="AE55" s="510"/>
      <c r="AF55" s="510"/>
      <c r="AG55" s="510"/>
      <c r="AH55" s="144"/>
      <c r="AI55" s="144"/>
      <c r="AJ55" s="260"/>
    </row>
    <row r="56" spans="1:37" ht="3.75" customHeight="1" thickBot="1" x14ac:dyDescent="0.25">
      <c r="A56" s="135"/>
      <c r="B56" s="261"/>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262"/>
    </row>
    <row r="57" spans="1:37" ht="15" thickTop="1" x14ac:dyDescent="0.2">
      <c r="A57" s="135"/>
      <c r="B57" s="538" t="s">
        <v>73</v>
      </c>
      <c r="C57" s="539"/>
      <c r="D57" s="539"/>
      <c r="E57" s="539"/>
      <c r="F57" s="539"/>
      <c r="G57" s="539"/>
      <c r="H57" s="539"/>
      <c r="I57" s="539"/>
      <c r="J57" s="539"/>
      <c r="K57" s="539"/>
      <c r="L57" s="539"/>
      <c r="M57" s="539"/>
      <c r="N57" s="539"/>
      <c r="O57" s="539"/>
      <c r="P57" s="539"/>
      <c r="Q57" s="539"/>
      <c r="R57" s="539"/>
      <c r="S57" s="539"/>
      <c r="T57" s="539"/>
      <c r="U57" s="136"/>
      <c r="V57" s="481">
        <f>V52+V53+V54+V55</f>
        <v>0</v>
      </c>
      <c r="W57" s="482"/>
      <c r="X57" s="482"/>
      <c r="Y57" s="482"/>
      <c r="Z57" s="482"/>
      <c r="AA57" s="482"/>
      <c r="AB57" s="482"/>
      <c r="AC57" s="136"/>
      <c r="AD57" s="136"/>
      <c r="AE57" s="136"/>
      <c r="AF57" s="136"/>
      <c r="AG57" s="136"/>
      <c r="AH57" s="136"/>
      <c r="AI57" s="136"/>
      <c r="AJ57" s="137"/>
    </row>
    <row r="58" spans="1:37" ht="21.75" customHeight="1" x14ac:dyDescent="0.2">
      <c r="A58" s="511" t="str">
        <f>IF(V57=AC47,"","     Die Gesamtausgaben stimmen nicht mit der Finanzierung der Gesamtausgaben überein!")</f>
        <v/>
      </c>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K58" s="255"/>
    </row>
    <row r="59" spans="1:37" ht="10.5" customHeight="1" x14ac:dyDescent="0.2">
      <c r="A59" s="144"/>
      <c r="B59" s="504" t="s">
        <v>94</v>
      </c>
      <c r="C59" s="505"/>
      <c r="D59" s="505"/>
      <c r="E59" s="505"/>
      <c r="F59" s="505"/>
      <c r="G59" s="505"/>
      <c r="H59" s="505"/>
      <c r="I59" s="505"/>
      <c r="J59" s="505"/>
      <c r="K59" s="505"/>
      <c r="L59" s="505"/>
      <c r="M59" s="505"/>
      <c r="N59" s="505"/>
      <c r="O59" s="498"/>
      <c r="P59" s="498"/>
      <c r="Q59" s="498"/>
      <c r="R59" s="498"/>
      <c r="S59" s="498"/>
      <c r="T59" s="498"/>
      <c r="U59" s="498"/>
      <c r="V59" s="498"/>
      <c r="W59" s="498"/>
      <c r="X59" s="498"/>
      <c r="Y59" s="498"/>
      <c r="Z59" s="498"/>
      <c r="AA59" s="498"/>
      <c r="AB59" s="498"/>
      <c r="AC59" s="498"/>
      <c r="AD59" s="498"/>
      <c r="AE59" s="498"/>
      <c r="AF59" s="498"/>
      <c r="AG59" s="498"/>
      <c r="AH59" s="498"/>
      <c r="AI59" s="498"/>
      <c r="AJ59" s="499"/>
      <c r="AK59" s="135"/>
    </row>
    <row r="60" spans="1:37" ht="10.5" customHeight="1" x14ac:dyDescent="0.2">
      <c r="A60" s="144"/>
      <c r="B60" s="506"/>
      <c r="C60" s="507"/>
      <c r="D60" s="507"/>
      <c r="E60" s="507"/>
      <c r="F60" s="507"/>
      <c r="G60" s="507"/>
      <c r="H60" s="507"/>
      <c r="I60" s="507"/>
      <c r="J60" s="507"/>
      <c r="K60" s="507"/>
      <c r="L60" s="507"/>
      <c r="M60" s="507"/>
      <c r="N60" s="507"/>
      <c r="O60" s="500"/>
      <c r="P60" s="500"/>
      <c r="Q60" s="500"/>
      <c r="R60" s="500"/>
      <c r="S60" s="500"/>
      <c r="T60" s="500"/>
      <c r="U60" s="500"/>
      <c r="V60" s="500"/>
      <c r="W60" s="500"/>
      <c r="X60" s="500"/>
      <c r="Y60" s="500"/>
      <c r="Z60" s="500"/>
      <c r="AA60" s="500"/>
      <c r="AB60" s="500"/>
      <c r="AC60" s="500"/>
      <c r="AD60" s="500"/>
      <c r="AE60" s="500"/>
      <c r="AF60" s="500"/>
      <c r="AG60" s="500"/>
      <c r="AH60" s="500"/>
      <c r="AI60" s="500"/>
      <c r="AJ60" s="501"/>
      <c r="AK60" s="135"/>
    </row>
    <row r="61" spans="1:37" ht="10.5" customHeight="1" x14ac:dyDescent="0.2">
      <c r="A61" s="144"/>
      <c r="B61" s="508"/>
      <c r="C61" s="509"/>
      <c r="D61" s="509"/>
      <c r="E61" s="509"/>
      <c r="F61" s="509"/>
      <c r="G61" s="509"/>
      <c r="H61" s="509"/>
      <c r="I61" s="509"/>
      <c r="J61" s="509"/>
      <c r="K61" s="509"/>
      <c r="L61" s="509"/>
      <c r="M61" s="509"/>
      <c r="N61" s="509"/>
      <c r="O61" s="502"/>
      <c r="P61" s="502"/>
      <c r="Q61" s="502"/>
      <c r="R61" s="502"/>
      <c r="S61" s="502"/>
      <c r="T61" s="502"/>
      <c r="U61" s="502"/>
      <c r="V61" s="502"/>
      <c r="W61" s="502"/>
      <c r="X61" s="502"/>
      <c r="Y61" s="502"/>
      <c r="Z61" s="502"/>
      <c r="AA61" s="502"/>
      <c r="AB61" s="502"/>
      <c r="AC61" s="502"/>
      <c r="AD61" s="502"/>
      <c r="AE61" s="502"/>
      <c r="AF61" s="502"/>
      <c r="AG61" s="502"/>
      <c r="AH61" s="502"/>
      <c r="AI61" s="502"/>
      <c r="AJ61" s="503"/>
      <c r="AK61" s="135"/>
    </row>
    <row r="62" spans="1:37" ht="10.5" customHeight="1" x14ac:dyDescent="0.2">
      <c r="A62" s="144"/>
      <c r="B62" s="504" t="s">
        <v>107</v>
      </c>
      <c r="C62" s="505"/>
      <c r="D62" s="505"/>
      <c r="E62" s="505"/>
      <c r="F62" s="505"/>
      <c r="G62" s="505"/>
      <c r="H62" s="505"/>
      <c r="I62" s="505"/>
      <c r="J62" s="505"/>
      <c r="K62" s="505"/>
      <c r="L62" s="505"/>
      <c r="M62" s="505"/>
      <c r="N62" s="505"/>
      <c r="O62" s="498"/>
      <c r="P62" s="498"/>
      <c r="Q62" s="498"/>
      <c r="R62" s="498"/>
      <c r="S62" s="498"/>
      <c r="T62" s="498"/>
      <c r="U62" s="498"/>
      <c r="V62" s="498"/>
      <c r="W62" s="498"/>
      <c r="X62" s="498"/>
      <c r="Y62" s="498"/>
      <c r="Z62" s="498"/>
      <c r="AA62" s="498"/>
      <c r="AB62" s="498"/>
      <c r="AC62" s="498"/>
      <c r="AD62" s="498"/>
      <c r="AE62" s="498"/>
      <c r="AF62" s="498"/>
      <c r="AG62" s="498"/>
      <c r="AH62" s="498"/>
      <c r="AI62" s="498"/>
      <c r="AJ62" s="499"/>
      <c r="AK62" s="135"/>
    </row>
    <row r="63" spans="1:37" ht="10.5" customHeight="1" x14ac:dyDescent="0.2">
      <c r="A63" s="144"/>
      <c r="B63" s="506"/>
      <c r="C63" s="507"/>
      <c r="D63" s="507"/>
      <c r="E63" s="507"/>
      <c r="F63" s="507"/>
      <c r="G63" s="507"/>
      <c r="H63" s="507"/>
      <c r="I63" s="507"/>
      <c r="J63" s="507"/>
      <c r="K63" s="507"/>
      <c r="L63" s="507"/>
      <c r="M63" s="507"/>
      <c r="N63" s="507"/>
      <c r="O63" s="500"/>
      <c r="P63" s="500"/>
      <c r="Q63" s="500"/>
      <c r="R63" s="500"/>
      <c r="S63" s="500"/>
      <c r="T63" s="500"/>
      <c r="U63" s="500"/>
      <c r="V63" s="500"/>
      <c r="W63" s="500"/>
      <c r="X63" s="500"/>
      <c r="Y63" s="500"/>
      <c r="Z63" s="500"/>
      <c r="AA63" s="500"/>
      <c r="AB63" s="500"/>
      <c r="AC63" s="500"/>
      <c r="AD63" s="500"/>
      <c r="AE63" s="500"/>
      <c r="AF63" s="500"/>
      <c r="AG63" s="500"/>
      <c r="AH63" s="500"/>
      <c r="AI63" s="500"/>
      <c r="AJ63" s="501"/>
      <c r="AK63" s="135"/>
    </row>
    <row r="64" spans="1:37" ht="10.5" customHeight="1" x14ac:dyDescent="0.2">
      <c r="A64" s="144"/>
      <c r="B64" s="508"/>
      <c r="C64" s="509"/>
      <c r="D64" s="509"/>
      <c r="E64" s="509"/>
      <c r="F64" s="509"/>
      <c r="G64" s="509"/>
      <c r="H64" s="509"/>
      <c r="I64" s="509"/>
      <c r="J64" s="509"/>
      <c r="K64" s="509"/>
      <c r="L64" s="509"/>
      <c r="M64" s="509"/>
      <c r="N64" s="509"/>
      <c r="O64" s="502"/>
      <c r="P64" s="502"/>
      <c r="Q64" s="502"/>
      <c r="R64" s="502"/>
      <c r="S64" s="502"/>
      <c r="T64" s="502"/>
      <c r="U64" s="502"/>
      <c r="V64" s="502"/>
      <c r="W64" s="502"/>
      <c r="X64" s="502"/>
      <c r="Y64" s="502"/>
      <c r="Z64" s="502"/>
      <c r="AA64" s="502"/>
      <c r="AB64" s="502"/>
      <c r="AC64" s="502"/>
      <c r="AD64" s="502"/>
      <c r="AE64" s="502"/>
      <c r="AF64" s="502"/>
      <c r="AG64" s="502"/>
      <c r="AH64" s="502"/>
      <c r="AI64" s="502"/>
      <c r="AJ64" s="503"/>
      <c r="AK64" s="135"/>
    </row>
    <row r="65" spans="1:37" x14ac:dyDescent="0.2">
      <c r="A65" s="144"/>
      <c r="B65" s="145"/>
      <c r="C65" s="145"/>
      <c r="D65" s="145"/>
      <c r="E65" s="145"/>
      <c r="F65" s="145"/>
      <c r="G65" s="145"/>
      <c r="H65" s="145"/>
      <c r="I65" s="145"/>
      <c r="J65" s="145"/>
      <c r="K65" s="145"/>
      <c r="L65" s="145"/>
      <c r="M65" s="145"/>
      <c r="N65" s="145"/>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35"/>
    </row>
    <row r="66" spans="1:37" x14ac:dyDescent="0.2">
      <c r="A66" s="144"/>
      <c r="B66" s="145"/>
      <c r="C66" s="145"/>
      <c r="D66" s="145"/>
      <c r="E66" s="145"/>
      <c r="F66" s="145"/>
      <c r="G66" s="145"/>
      <c r="H66" s="145"/>
      <c r="I66" s="145"/>
      <c r="J66" s="145"/>
      <c r="K66" s="145"/>
      <c r="L66" s="145"/>
      <c r="M66" s="145"/>
      <c r="N66" s="145"/>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35"/>
    </row>
    <row r="67" spans="1:37" ht="7.15" customHeight="1" x14ac:dyDescent="0.2">
      <c r="A67" s="96"/>
      <c r="B67" s="97"/>
      <c r="C67" s="97"/>
      <c r="D67" s="97"/>
      <c r="E67" s="97"/>
      <c r="F67" s="97"/>
      <c r="G67" s="97"/>
      <c r="H67" s="97"/>
      <c r="I67" s="97"/>
      <c r="J67" s="97"/>
      <c r="K67" s="97"/>
      <c r="L67" s="97"/>
      <c r="M67" s="97"/>
      <c r="N67" s="97"/>
      <c r="O67" s="98"/>
      <c r="P67" s="98"/>
      <c r="Q67" s="98"/>
      <c r="R67" s="98"/>
      <c r="S67" s="98"/>
      <c r="T67" s="98"/>
      <c r="U67" s="98"/>
      <c r="V67" s="98"/>
      <c r="W67" s="98"/>
      <c r="X67" s="98"/>
      <c r="Y67" s="98"/>
      <c r="Z67" s="98"/>
      <c r="AA67" s="98"/>
      <c r="AB67" s="98"/>
      <c r="AC67" s="98"/>
      <c r="AD67" s="98"/>
      <c r="AE67" s="98"/>
      <c r="AF67" s="98"/>
      <c r="AG67" s="98"/>
      <c r="AH67" s="98"/>
      <c r="AI67" s="98"/>
      <c r="AJ67" s="98"/>
      <c r="AK67" s="96"/>
    </row>
    <row r="68" spans="1:37" ht="19.899999999999999" customHeight="1" x14ac:dyDescent="0.2">
      <c r="A68" s="460" t="s">
        <v>78</v>
      </c>
      <c r="B68" s="461"/>
      <c r="C68" s="461"/>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2"/>
    </row>
    <row r="69" spans="1:37" ht="3.75" customHeight="1" x14ac:dyDescent="0.2"/>
    <row r="70" spans="1:37" ht="17.25" customHeight="1" x14ac:dyDescent="0.2">
      <c r="B70" s="56" t="s">
        <v>79</v>
      </c>
    </row>
    <row r="71" spans="1:37" ht="17.25" customHeight="1" x14ac:dyDescent="0.2">
      <c r="A71" s="86"/>
      <c r="B71" s="46" t="s">
        <v>48</v>
      </c>
      <c r="C71" s="474" t="s">
        <v>80</v>
      </c>
      <c r="D71" s="474"/>
      <c r="E71" s="474"/>
      <c r="F71" s="474"/>
      <c r="G71" s="474"/>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474"/>
      <c r="AK71" s="474"/>
    </row>
    <row r="72" spans="1:37" ht="17.25" customHeight="1" x14ac:dyDescent="0.2">
      <c r="A72" s="86"/>
      <c r="B72" s="46" t="s">
        <v>48</v>
      </c>
      <c r="C72" s="474" t="s">
        <v>81</v>
      </c>
      <c r="D72" s="474"/>
      <c r="E72" s="474"/>
      <c r="F72" s="474"/>
      <c r="G72" s="474"/>
      <c r="H72" s="474"/>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4"/>
      <c r="AH72" s="474"/>
      <c r="AI72" s="474"/>
      <c r="AJ72" s="474"/>
      <c r="AK72" s="474"/>
    </row>
    <row r="73" spans="1:37" ht="30" customHeight="1" x14ac:dyDescent="0.2">
      <c r="A73" s="86"/>
      <c r="B73" s="46" t="s">
        <v>48</v>
      </c>
      <c r="C73" s="475" t="s">
        <v>183</v>
      </c>
      <c r="D73" s="475"/>
      <c r="E73" s="475"/>
      <c r="F73" s="475"/>
      <c r="G73" s="475"/>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475"/>
      <c r="AK73" s="89"/>
    </row>
    <row r="74" spans="1:37" ht="17.25" customHeight="1" x14ac:dyDescent="0.2">
      <c r="A74" s="86"/>
      <c r="B74" s="46" t="s">
        <v>48</v>
      </c>
      <c r="C74" s="474" t="s">
        <v>82</v>
      </c>
      <c r="D74" s="474"/>
      <c r="E74" s="474"/>
      <c r="F74" s="474"/>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74"/>
      <c r="AJ74" s="474"/>
      <c r="AK74" s="474"/>
    </row>
    <row r="75" spans="1:37" ht="28.5" customHeight="1" x14ac:dyDescent="0.2">
      <c r="A75" s="86"/>
      <c r="B75" s="46" t="s">
        <v>48</v>
      </c>
      <c r="C75" s="478" t="s">
        <v>83</v>
      </c>
      <c r="D75" s="47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478"/>
      <c r="AK75" s="478"/>
    </row>
    <row r="76" spans="1:37" ht="17.25" customHeight="1" x14ac:dyDescent="0.2">
      <c r="A76" s="86"/>
      <c r="B76" s="46" t="s">
        <v>48</v>
      </c>
      <c r="C76" s="475" t="s">
        <v>184</v>
      </c>
      <c r="D76" s="475"/>
      <c r="E76" s="475"/>
      <c r="F76" s="475"/>
      <c r="G76" s="475"/>
      <c r="H76" s="475"/>
      <c r="I76" s="475"/>
      <c r="J76" s="475"/>
      <c r="K76" s="475"/>
      <c r="L76" s="475"/>
      <c r="M76" s="475"/>
      <c r="N76" s="475"/>
      <c r="O76" s="475"/>
      <c r="P76" s="475"/>
      <c r="Q76" s="475"/>
      <c r="R76" s="475"/>
      <c r="S76" s="475"/>
      <c r="T76" s="475"/>
      <c r="U76" s="475"/>
      <c r="V76" s="475"/>
      <c r="W76" s="475"/>
      <c r="X76" s="475"/>
      <c r="Y76" s="475"/>
      <c r="Z76" s="475"/>
      <c r="AA76" s="475"/>
      <c r="AB76" s="475"/>
      <c r="AC76" s="475"/>
      <c r="AD76" s="475"/>
      <c r="AE76" s="475"/>
      <c r="AF76" s="475"/>
      <c r="AG76" s="475"/>
      <c r="AH76" s="475"/>
      <c r="AI76" s="475"/>
      <c r="AJ76" s="475"/>
      <c r="AK76" s="86"/>
    </row>
    <row r="77" spans="1:37" ht="17.25" customHeight="1" x14ac:dyDescent="0.2">
      <c r="A77" s="86"/>
      <c r="B77" s="46" t="s">
        <v>48</v>
      </c>
      <c r="C77" s="476" t="s">
        <v>185</v>
      </c>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86"/>
    </row>
    <row r="78" spans="1:37" ht="17.25" customHeight="1" x14ac:dyDescent="0.2">
      <c r="A78" s="86"/>
      <c r="B78" s="46" t="s">
        <v>48</v>
      </c>
      <c r="C78" s="475" t="s">
        <v>220</v>
      </c>
      <c r="D78" s="475"/>
      <c r="E78" s="475"/>
      <c r="F78" s="475"/>
      <c r="G78" s="475"/>
      <c r="H78" s="475"/>
      <c r="I78" s="475"/>
      <c r="J78" s="475"/>
      <c r="K78" s="475"/>
      <c r="L78" s="475"/>
      <c r="M78" s="475"/>
      <c r="N78" s="475"/>
      <c r="O78" s="475"/>
      <c r="P78" s="475"/>
      <c r="Q78" s="475"/>
      <c r="R78" s="475"/>
      <c r="S78" s="475"/>
      <c r="T78" s="475"/>
      <c r="U78" s="475"/>
      <c r="V78" s="475"/>
      <c r="W78" s="475"/>
      <c r="X78" s="475"/>
      <c r="Y78" s="475"/>
      <c r="Z78" s="475"/>
      <c r="AA78" s="475"/>
      <c r="AB78" s="475"/>
      <c r="AC78" s="475"/>
      <c r="AD78" s="475"/>
      <c r="AE78" s="475"/>
      <c r="AF78" s="475"/>
      <c r="AG78" s="475"/>
      <c r="AH78" s="475"/>
      <c r="AI78" s="475"/>
      <c r="AJ78" s="475"/>
      <c r="AK78" s="86"/>
    </row>
    <row r="79" spans="1:37" ht="14.25" customHeight="1" x14ac:dyDescent="0.2">
      <c r="A79" s="86"/>
      <c r="B79" s="88"/>
      <c r="C79" s="475"/>
      <c r="D79" s="475"/>
      <c r="E79" s="475"/>
      <c r="F79" s="475"/>
      <c r="G79" s="475"/>
      <c r="H79" s="475"/>
      <c r="I79" s="475"/>
      <c r="J79" s="475"/>
      <c r="K79" s="475"/>
      <c r="L79" s="475"/>
      <c r="M79" s="475"/>
      <c r="N79" s="475"/>
      <c r="O79" s="475"/>
      <c r="P79" s="475"/>
      <c r="Q79" s="475"/>
      <c r="R79" s="475"/>
      <c r="S79" s="475"/>
      <c r="T79" s="475"/>
      <c r="U79" s="475"/>
      <c r="V79" s="475"/>
      <c r="W79" s="475"/>
      <c r="X79" s="475"/>
      <c r="Y79" s="475"/>
      <c r="Z79" s="475"/>
      <c r="AA79" s="475"/>
      <c r="AB79" s="475"/>
      <c r="AC79" s="475"/>
      <c r="AD79" s="475"/>
      <c r="AE79" s="475"/>
      <c r="AF79" s="475"/>
      <c r="AG79" s="475"/>
      <c r="AH79" s="475"/>
      <c r="AI79" s="475"/>
      <c r="AJ79" s="475"/>
      <c r="AK79" s="86"/>
    </row>
    <row r="80" spans="1:37" ht="30" customHeight="1" x14ac:dyDescent="0.2">
      <c r="A80" s="86"/>
      <c r="B80" s="46" t="s">
        <v>48</v>
      </c>
      <c r="C80" s="475" t="str">
        <f>IF(Y37="JA","er zum Vorsteuerabzug gemäß § 15 UStG berechtigt ist und dies im Ausgabenplan berücksichtigt hat.","er zum Vorsteuerabzug gemäß § 15 UStG nicht berechtigt ist und dies im Ausgabenplan berücksichtigt hat.")</f>
        <v>er zum Vorsteuerabzug gemäß § 15 UStG nicht berechtigt ist und dies im Ausgabenplan berücksichtigt hat.</v>
      </c>
      <c r="D80" s="475"/>
      <c r="E80" s="475"/>
      <c r="F80" s="475"/>
      <c r="G80" s="475"/>
      <c r="H80" s="475"/>
      <c r="I80" s="475"/>
      <c r="J80" s="475"/>
      <c r="K80" s="475"/>
      <c r="L80" s="475"/>
      <c r="M80" s="475"/>
      <c r="N80" s="475"/>
      <c r="O80" s="475"/>
      <c r="P80" s="475"/>
      <c r="Q80" s="475"/>
      <c r="R80" s="475"/>
      <c r="S80" s="475"/>
      <c r="T80" s="475"/>
      <c r="U80" s="475"/>
      <c r="V80" s="475"/>
      <c r="W80" s="475"/>
      <c r="X80" s="475"/>
      <c r="Y80" s="475"/>
      <c r="Z80" s="475"/>
      <c r="AA80" s="475"/>
      <c r="AB80" s="475"/>
      <c r="AC80" s="475"/>
      <c r="AD80" s="475"/>
      <c r="AE80" s="475"/>
      <c r="AF80" s="475"/>
      <c r="AG80" s="475"/>
      <c r="AH80" s="475"/>
      <c r="AI80" s="87"/>
      <c r="AJ80" s="86"/>
      <c r="AK80" s="86"/>
    </row>
    <row r="81" spans="2:36" x14ac:dyDescent="0.2">
      <c r="B81" s="46" t="s">
        <v>48</v>
      </c>
      <c r="C81" s="56" t="s">
        <v>473</v>
      </c>
      <c r="H81" s="60"/>
      <c r="I81" s="60"/>
      <c r="J81" s="60"/>
      <c r="K81" s="60"/>
      <c r="L81" s="60"/>
    </row>
    <row r="82" spans="2:36" x14ac:dyDescent="0.2">
      <c r="C82" s="78"/>
      <c r="D82" s="78"/>
      <c r="E82" s="78"/>
      <c r="F82" s="78"/>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2:36" x14ac:dyDescent="0.2">
      <c r="C83" s="78"/>
      <c r="D83" s="78"/>
      <c r="E83" s="78"/>
      <c r="F83" s="78"/>
      <c r="G83" s="60"/>
      <c r="H83" s="60"/>
      <c r="I83" s="60"/>
      <c r="J83" s="60"/>
      <c r="K83" s="60"/>
      <c r="L83" s="60"/>
      <c r="M83" s="60"/>
      <c r="N83" s="60"/>
      <c r="O83" s="60"/>
      <c r="P83" s="60"/>
      <c r="Q83" s="60"/>
      <c r="R83" s="60"/>
      <c r="S83" s="60"/>
      <c r="T83" s="60"/>
      <c r="U83" s="60"/>
      <c r="V83" s="60"/>
      <c r="W83" s="60"/>
      <c r="X83" s="60"/>
      <c r="Y83" s="60"/>
      <c r="Z83" s="60"/>
      <c r="AA83" s="60"/>
      <c r="AB83" s="477"/>
      <c r="AC83" s="477"/>
      <c r="AD83" s="477"/>
      <c r="AE83" s="477"/>
      <c r="AF83" s="477"/>
      <c r="AG83" s="477"/>
      <c r="AH83" s="60"/>
      <c r="AI83" s="60"/>
      <c r="AJ83" s="60"/>
    </row>
    <row r="84" spans="2:36" x14ac:dyDescent="0.2">
      <c r="C84" s="78"/>
      <c r="D84" s="78"/>
      <c r="E84" s="78"/>
      <c r="F84" s="78"/>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2:36" x14ac:dyDescent="0.2">
      <c r="B85" s="79"/>
      <c r="C85" s="479"/>
      <c r="D85" s="479"/>
      <c r="E85" s="479"/>
      <c r="F85" s="479"/>
      <c r="G85" s="479"/>
      <c r="H85" s="479"/>
      <c r="I85" s="479"/>
      <c r="J85" s="479"/>
      <c r="K85" s="479"/>
      <c r="L85" s="479"/>
      <c r="M85" s="479"/>
      <c r="N85" s="479"/>
      <c r="O85" s="479"/>
      <c r="P85" s="479"/>
      <c r="Q85" s="80"/>
      <c r="R85" s="60"/>
      <c r="S85" s="479"/>
      <c r="T85" s="479"/>
      <c r="U85" s="479"/>
      <c r="V85" s="479"/>
      <c r="W85" s="479"/>
      <c r="X85" s="479"/>
      <c r="Y85" s="479"/>
      <c r="Z85" s="479"/>
      <c r="AA85" s="479"/>
      <c r="AB85" s="479"/>
      <c r="AC85" s="479"/>
      <c r="AD85" s="479"/>
      <c r="AE85" s="479"/>
      <c r="AF85" s="479"/>
      <c r="AG85" s="479"/>
      <c r="AH85" s="479"/>
      <c r="AI85" s="479"/>
      <c r="AJ85" s="60"/>
    </row>
    <row r="86" spans="2:36" ht="15" thickBot="1" x14ac:dyDescent="0.25">
      <c r="B86" s="81"/>
      <c r="C86" s="480"/>
      <c r="D86" s="480"/>
      <c r="E86" s="480"/>
      <c r="F86" s="480"/>
      <c r="G86" s="480"/>
      <c r="H86" s="480"/>
      <c r="I86" s="480"/>
      <c r="J86" s="480"/>
      <c r="K86" s="480"/>
      <c r="L86" s="480"/>
      <c r="M86" s="480"/>
      <c r="N86" s="480"/>
      <c r="O86" s="480"/>
      <c r="P86" s="480"/>
      <c r="Q86" s="80"/>
      <c r="R86" s="60"/>
      <c r="S86" s="480"/>
      <c r="T86" s="480"/>
      <c r="U86" s="480"/>
      <c r="V86" s="480"/>
      <c r="W86" s="480"/>
      <c r="X86" s="480"/>
      <c r="Y86" s="480"/>
      <c r="Z86" s="480"/>
      <c r="AA86" s="480"/>
      <c r="AB86" s="480"/>
      <c r="AC86" s="480"/>
      <c r="AD86" s="480"/>
      <c r="AE86" s="480"/>
      <c r="AF86" s="480"/>
      <c r="AG86" s="480"/>
      <c r="AH86" s="480"/>
      <c r="AI86" s="480"/>
      <c r="AJ86" s="60"/>
    </row>
    <row r="87" spans="2:36" x14ac:dyDescent="0.2">
      <c r="C87" s="473" t="s">
        <v>84</v>
      </c>
      <c r="D87" s="473"/>
      <c r="E87" s="473"/>
      <c r="F87" s="473"/>
      <c r="G87" s="473"/>
      <c r="H87" s="473"/>
      <c r="I87" s="473"/>
      <c r="J87" s="473"/>
      <c r="K87" s="473"/>
      <c r="L87" s="473"/>
      <c r="M87" s="473"/>
      <c r="N87" s="473"/>
      <c r="O87" s="473"/>
      <c r="P87" s="473"/>
      <c r="Q87" s="60"/>
      <c r="R87" s="60"/>
      <c r="S87" s="473" t="s">
        <v>85</v>
      </c>
      <c r="T87" s="473"/>
      <c r="U87" s="473"/>
      <c r="V87" s="473"/>
      <c r="W87" s="473"/>
      <c r="X87" s="473"/>
      <c r="Y87" s="473"/>
      <c r="Z87" s="473"/>
      <c r="AA87" s="473"/>
      <c r="AB87" s="473"/>
      <c r="AC87" s="473"/>
      <c r="AD87" s="473"/>
      <c r="AE87" s="473"/>
      <c r="AF87" s="473"/>
      <c r="AG87" s="473"/>
      <c r="AH87" s="473"/>
      <c r="AI87" s="473"/>
      <c r="AJ87" s="60"/>
    </row>
    <row r="88" spans="2:36" x14ac:dyDescent="0.2">
      <c r="C88" s="82"/>
      <c r="D88" s="82"/>
      <c r="E88" s="82"/>
      <c r="F88" s="82"/>
      <c r="G88" s="82"/>
      <c r="H88" s="82"/>
      <c r="I88" s="82"/>
      <c r="J88" s="82"/>
      <c r="K88" s="82"/>
      <c r="L88" s="82"/>
      <c r="M88" s="82"/>
      <c r="N88" s="82"/>
      <c r="O88" s="82"/>
      <c r="P88" s="82"/>
      <c r="Q88" s="60"/>
      <c r="R88" s="60"/>
      <c r="S88" s="82"/>
      <c r="T88" s="82"/>
      <c r="U88" s="82"/>
      <c r="V88" s="82"/>
      <c r="W88" s="82"/>
      <c r="X88" s="82"/>
      <c r="Y88" s="82"/>
      <c r="Z88" s="82"/>
      <c r="AA88" s="82"/>
      <c r="AB88" s="82"/>
      <c r="AC88" s="82"/>
      <c r="AD88" s="82"/>
      <c r="AE88" s="82"/>
      <c r="AF88" s="82"/>
      <c r="AG88" s="82"/>
      <c r="AH88" s="82"/>
      <c r="AI88" s="82"/>
      <c r="AJ88" s="60"/>
    </row>
  </sheetData>
  <mergeCells count="101">
    <mergeCell ref="A58:AJ58"/>
    <mergeCell ref="B37:X37"/>
    <mergeCell ref="A1:N1"/>
    <mergeCell ref="Y2:AJ8"/>
    <mergeCell ref="A6:N6"/>
    <mergeCell ref="AD12:AJ12"/>
    <mergeCell ref="AD13:AJ13"/>
    <mergeCell ref="B22:N22"/>
    <mergeCell ref="O22:AI22"/>
    <mergeCell ref="A21:AK21"/>
    <mergeCell ref="C20:AI20"/>
    <mergeCell ref="O35:AJ35"/>
    <mergeCell ref="O36:P36"/>
    <mergeCell ref="Q36:V36"/>
    <mergeCell ref="W36:X36"/>
    <mergeCell ref="Y36:AJ36"/>
    <mergeCell ref="V53:AB53"/>
    <mergeCell ref="AD54:AG54"/>
    <mergeCell ref="AD53:AG53"/>
    <mergeCell ref="AD52:AG52"/>
    <mergeCell ref="B57:T57"/>
    <mergeCell ref="A23:AK23"/>
    <mergeCell ref="B24:N24"/>
    <mergeCell ref="O24:AJ24"/>
    <mergeCell ref="A68:AK68"/>
    <mergeCell ref="C71:AK71"/>
    <mergeCell ref="V57:AB57"/>
    <mergeCell ref="Q46:X46"/>
    <mergeCell ref="A43:AK43"/>
    <mergeCell ref="AC44:AI44"/>
    <mergeCell ref="AC45:AI45"/>
    <mergeCell ref="AC47:AI47"/>
    <mergeCell ref="AC46:AI46"/>
    <mergeCell ref="Y46:AA46"/>
    <mergeCell ref="B46:O46"/>
    <mergeCell ref="B44:AB44"/>
    <mergeCell ref="B45:AA45"/>
    <mergeCell ref="V51:AA51"/>
    <mergeCell ref="B47:T47"/>
    <mergeCell ref="O59:AJ61"/>
    <mergeCell ref="B59:N61"/>
    <mergeCell ref="B62:N64"/>
    <mergeCell ref="O62:AJ64"/>
    <mergeCell ref="AD55:AG55"/>
    <mergeCell ref="B53:T53"/>
    <mergeCell ref="B52:T52"/>
    <mergeCell ref="A50:AK50"/>
    <mergeCell ref="V52:AB52"/>
    <mergeCell ref="S87:AI87"/>
    <mergeCell ref="C87:P87"/>
    <mergeCell ref="C72:AK72"/>
    <mergeCell ref="C74:AK74"/>
    <mergeCell ref="C76:AJ76"/>
    <mergeCell ref="C77:AJ77"/>
    <mergeCell ref="C78:AJ79"/>
    <mergeCell ref="AB83:AD83"/>
    <mergeCell ref="AE83:AG83"/>
    <mergeCell ref="C75:AK75"/>
    <mergeCell ref="C85:P86"/>
    <mergeCell ref="S85:AI86"/>
    <mergeCell ref="C80:AH80"/>
    <mergeCell ref="C73:AJ73"/>
    <mergeCell ref="B25:N25"/>
    <mergeCell ref="O25:AJ25"/>
    <mergeCell ref="V54:AB54"/>
    <mergeCell ref="V55:AB55"/>
    <mergeCell ref="B54:T54"/>
    <mergeCell ref="B55:T55"/>
    <mergeCell ref="B31:N31"/>
    <mergeCell ref="O31:AJ31"/>
    <mergeCell ref="B32:N32"/>
    <mergeCell ref="O32:AJ32"/>
    <mergeCell ref="B33:N33"/>
    <mergeCell ref="O33:AJ33"/>
    <mergeCell ref="B34:N34"/>
    <mergeCell ref="O34:AJ34"/>
    <mergeCell ref="B35:N36"/>
    <mergeCell ref="B40:J40"/>
    <mergeCell ref="O40:AJ40"/>
    <mergeCell ref="B41:J41"/>
    <mergeCell ref="O41:AJ41"/>
    <mergeCell ref="B42:J42"/>
    <mergeCell ref="O42:AJ42"/>
    <mergeCell ref="O26:AI26"/>
    <mergeCell ref="A38:AK38"/>
    <mergeCell ref="B39:J39"/>
    <mergeCell ref="O39:AJ39"/>
    <mergeCell ref="B26:N26"/>
    <mergeCell ref="B27:K27"/>
    <mergeCell ref="O27:P27"/>
    <mergeCell ref="Q27:U27"/>
    <mergeCell ref="V27:W27"/>
    <mergeCell ref="X27:AB27"/>
    <mergeCell ref="B28:M29"/>
    <mergeCell ref="O28:AJ28"/>
    <mergeCell ref="O29:P29"/>
    <mergeCell ref="Q29:V29"/>
    <mergeCell ref="W29:X29"/>
    <mergeCell ref="Y29:AJ29"/>
    <mergeCell ref="A30:AK30"/>
    <mergeCell ref="Y37:AE37"/>
  </mergeCells>
  <conditionalFormatting sqref="O22">
    <cfRule type="cellIs" dxfId="251" priority="78" stopIfTrue="1" operator="equal">
      <formula>""</formula>
    </cfRule>
  </conditionalFormatting>
  <conditionalFormatting sqref="V53">
    <cfRule type="cellIs" dxfId="250" priority="66" stopIfTrue="1" operator="equal">
      <formula>""</formula>
    </cfRule>
  </conditionalFormatting>
  <conditionalFormatting sqref="V52">
    <cfRule type="cellIs" dxfId="249" priority="67" stopIfTrue="1" operator="equal">
      <formula>""</formula>
    </cfRule>
  </conditionalFormatting>
  <conditionalFormatting sqref="V54">
    <cfRule type="cellIs" dxfId="248" priority="65" stopIfTrue="1" operator="equal">
      <formula>""</formula>
    </cfRule>
  </conditionalFormatting>
  <conditionalFormatting sqref="V55">
    <cfRule type="cellIs" dxfId="247" priority="64" stopIfTrue="1" operator="equal">
      <formula>""</formula>
    </cfRule>
  </conditionalFormatting>
  <conditionalFormatting sqref="AC44">
    <cfRule type="cellIs" dxfId="246" priority="63" stopIfTrue="1" operator="equal">
      <formula>""</formula>
    </cfRule>
  </conditionalFormatting>
  <conditionalFormatting sqref="AC45">
    <cfRule type="cellIs" dxfId="245" priority="62" stopIfTrue="1" operator="equal">
      <formula>""</formula>
    </cfRule>
  </conditionalFormatting>
  <conditionalFormatting sqref="S85">
    <cfRule type="cellIs" dxfId="244" priority="58" stopIfTrue="1" operator="equal">
      <formula>""</formula>
    </cfRule>
  </conditionalFormatting>
  <conditionalFormatting sqref="C85">
    <cfRule type="cellIs" dxfId="243" priority="57" stopIfTrue="1" operator="equal">
      <formula>""</formula>
    </cfRule>
  </conditionalFormatting>
  <conditionalFormatting sqref="AC46">
    <cfRule type="cellIs" dxfId="242" priority="55" stopIfTrue="1" operator="equal">
      <formula>""</formula>
    </cfRule>
  </conditionalFormatting>
  <conditionalFormatting sqref="Y46">
    <cfRule type="cellIs" dxfId="241" priority="54" stopIfTrue="1" operator="equal">
      <formula>""</formula>
    </cfRule>
  </conditionalFormatting>
  <conditionalFormatting sqref="O59">
    <cfRule type="cellIs" dxfId="240" priority="53" stopIfTrue="1" operator="equal">
      <formula>""</formula>
    </cfRule>
  </conditionalFormatting>
  <conditionalFormatting sqref="A59:AJ61">
    <cfRule type="expression" dxfId="239" priority="52">
      <formula>OR($V$53="",$V$53=0)</formula>
    </cfRule>
  </conditionalFormatting>
  <conditionalFormatting sqref="O62">
    <cfRule type="cellIs" dxfId="238" priority="51" stopIfTrue="1" operator="equal">
      <formula>""</formula>
    </cfRule>
  </conditionalFormatting>
  <conditionalFormatting sqref="B62:AJ67">
    <cfRule type="expression" dxfId="237" priority="50">
      <formula>OR($V$54="",$V$54=0)</formula>
    </cfRule>
  </conditionalFormatting>
  <conditionalFormatting sqref="O26">
    <cfRule type="cellIs" dxfId="236" priority="13" stopIfTrue="1" operator="equal">
      <formula>""</formula>
    </cfRule>
  </conditionalFormatting>
  <conditionalFormatting sqref="Q27">
    <cfRule type="cellIs" dxfId="235" priority="15" stopIfTrue="1" operator="equal">
      <formula>""</formula>
    </cfRule>
  </conditionalFormatting>
  <conditionalFormatting sqref="X27">
    <cfRule type="cellIs" dxfId="234" priority="14" stopIfTrue="1" operator="equal">
      <formula>""</formula>
    </cfRule>
  </conditionalFormatting>
  <conditionalFormatting sqref="O25">
    <cfRule type="cellIs" dxfId="233" priority="12" stopIfTrue="1" operator="equal">
      <formula>""</formula>
    </cfRule>
  </conditionalFormatting>
  <conditionalFormatting sqref="O24">
    <cfRule type="cellIs" dxfId="232" priority="11" stopIfTrue="1" operator="equal">
      <formula>""</formula>
    </cfRule>
  </conditionalFormatting>
  <conditionalFormatting sqref="O28">
    <cfRule type="cellIs" dxfId="231" priority="10" stopIfTrue="1" operator="equal">
      <formula>""</formula>
    </cfRule>
  </conditionalFormatting>
  <conditionalFormatting sqref="Q29">
    <cfRule type="cellIs" dxfId="230" priority="9" stopIfTrue="1" operator="equal">
      <formula>""</formula>
    </cfRule>
  </conditionalFormatting>
  <conditionalFormatting sqref="Y29">
    <cfRule type="cellIs" dxfId="229" priority="8" stopIfTrue="1" operator="equal">
      <formula>""</formula>
    </cfRule>
  </conditionalFormatting>
  <conditionalFormatting sqref="O31:O34">
    <cfRule type="cellIs" dxfId="228" priority="7" stopIfTrue="1" operator="equal">
      <formula>""</formula>
    </cfRule>
  </conditionalFormatting>
  <conditionalFormatting sqref="O35">
    <cfRule type="cellIs" dxfId="227" priority="6" stopIfTrue="1" operator="equal">
      <formula>""</formula>
    </cfRule>
  </conditionalFormatting>
  <conditionalFormatting sqref="AD13">
    <cfRule type="cellIs" dxfId="226" priority="5" stopIfTrue="1" operator="equal">
      <formula>""</formula>
    </cfRule>
  </conditionalFormatting>
  <conditionalFormatting sqref="Q36">
    <cfRule type="cellIs" dxfId="225" priority="4" stopIfTrue="1" operator="equal">
      <formula>""</formula>
    </cfRule>
  </conditionalFormatting>
  <conditionalFormatting sqref="Y36">
    <cfRule type="cellIs" dxfId="224" priority="3" stopIfTrue="1" operator="equal">
      <formula>""</formula>
    </cfRule>
  </conditionalFormatting>
  <conditionalFormatting sqref="O39:O42">
    <cfRule type="cellIs" dxfId="223" priority="2" stopIfTrue="1" operator="equal">
      <formula>""</formula>
    </cfRule>
  </conditionalFormatting>
  <conditionalFormatting sqref="Y37">
    <cfRule type="cellIs" dxfId="222" priority="1" stopIfTrue="1" operator="equal">
      <formula>""</formula>
    </cfRule>
  </conditionalFormatting>
  <dataValidations count="3">
    <dataValidation type="list" allowBlank="1" showInputMessage="1" showErrorMessage="1" sqref="O22:AI22">
      <formula1>$P$14:$P$16</formula1>
    </dataValidation>
    <dataValidation type="list" allowBlank="1" showInputMessage="1" showErrorMessage="1" sqref="O26:AI26">
      <formula1>$AK$25:$AK$26</formula1>
    </dataValidation>
    <dataValidation type="list" allowBlank="1" showInputMessage="1" showErrorMessage="1" sqref="Y37:AE37">
      <formula1>$AK$36:$AK$37</formula1>
    </dataValidation>
  </dataValidations>
  <pageMargins left="0.7" right="0.7" top="0.78740157499999996" bottom="0.78740157499999996" header="0.3" footer="0.3"/>
  <pageSetup paperSize="9" orientation="portrait" horizontalDpi="4294967293" verticalDpi="4294967293" r:id="rId1"/>
  <headerFooter>
    <oddHeader xml:space="preserve">&amp;L&amp;16Landratsamt Wartburgkreis
</oddHead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56"/>
  <sheetViews>
    <sheetView showGridLines="0" view="pageLayout" zoomScale="110" zoomScaleNormal="100" zoomScalePageLayoutView="110" workbookViewId="0">
      <selection activeCell="B3" sqref="B3:G3"/>
    </sheetView>
  </sheetViews>
  <sheetFormatPr baseColWidth="10" defaultColWidth="2.42578125" defaultRowHeight="14.25" x14ac:dyDescent="0.2"/>
  <cols>
    <col min="1" max="1" width="1.28515625" style="56" customWidth="1"/>
    <col min="2" max="35" width="2.42578125" style="56"/>
    <col min="36" max="36" width="1.42578125" style="56" customWidth="1"/>
    <col min="37" max="37" width="1.28515625" style="56" customWidth="1"/>
    <col min="38" max="59" width="9.5703125" style="56" customWidth="1"/>
    <col min="60" max="16384" width="2.42578125" style="56"/>
  </cols>
  <sheetData>
    <row r="1" spans="1:51" ht="15" customHeight="1" x14ac:dyDescent="0.2">
      <c r="A1" s="587" t="s">
        <v>224</v>
      </c>
      <c r="B1" s="588"/>
      <c r="C1" s="588"/>
      <c r="D1" s="588"/>
      <c r="E1" s="588"/>
      <c r="F1" s="588"/>
      <c r="G1" s="588"/>
      <c r="H1" s="588"/>
      <c r="I1" s="588"/>
      <c r="J1" s="588"/>
      <c r="K1" s="588"/>
      <c r="L1" s="588"/>
      <c r="M1" s="588"/>
      <c r="N1" s="583" t="str">
        <f>IF(Antrag!O31="","",Antrag!O31)</f>
        <v/>
      </c>
      <c r="O1" s="583"/>
      <c r="P1" s="583"/>
      <c r="Q1" s="583"/>
      <c r="R1" s="583"/>
      <c r="S1" s="583"/>
      <c r="T1" s="583"/>
      <c r="U1" s="583"/>
      <c r="V1" s="583"/>
      <c r="W1" s="583"/>
      <c r="X1" s="583"/>
      <c r="Y1" s="583"/>
      <c r="Z1" s="583"/>
      <c r="AA1" s="583"/>
      <c r="AB1" s="583"/>
      <c r="AC1" s="583"/>
      <c r="AD1" s="583"/>
      <c r="AE1" s="583"/>
      <c r="AF1" s="583"/>
      <c r="AG1" s="583"/>
      <c r="AH1" s="583"/>
      <c r="AI1" s="583"/>
      <c r="AJ1" s="583"/>
      <c r="AK1" s="584"/>
    </row>
    <row r="2" spans="1:51" ht="15" customHeight="1" x14ac:dyDescent="0.2">
      <c r="A2" s="589"/>
      <c r="B2" s="590"/>
      <c r="C2" s="590"/>
      <c r="D2" s="590"/>
      <c r="E2" s="590"/>
      <c r="F2" s="590"/>
      <c r="G2" s="590"/>
      <c r="H2" s="590"/>
      <c r="I2" s="590"/>
      <c r="J2" s="590"/>
      <c r="K2" s="590"/>
      <c r="L2" s="590"/>
      <c r="M2" s="590"/>
      <c r="N2" s="585" t="str">
        <f>IF(Antrag!O24="","",Antrag!O24)</f>
        <v/>
      </c>
      <c r="O2" s="585"/>
      <c r="P2" s="585"/>
      <c r="Q2" s="585"/>
      <c r="R2" s="585"/>
      <c r="S2" s="585"/>
      <c r="T2" s="585"/>
      <c r="U2" s="585"/>
      <c r="V2" s="585"/>
      <c r="W2" s="585"/>
      <c r="X2" s="585"/>
      <c r="Y2" s="585"/>
      <c r="Z2" s="585"/>
      <c r="AA2" s="585"/>
      <c r="AB2" s="585"/>
      <c r="AC2" s="585"/>
      <c r="AD2" s="585"/>
      <c r="AE2" s="585"/>
      <c r="AF2" s="585"/>
      <c r="AG2" s="585"/>
      <c r="AH2" s="585"/>
      <c r="AI2" s="585"/>
      <c r="AJ2" s="585"/>
      <c r="AK2" s="586"/>
    </row>
    <row r="3" spans="1:51" ht="29.25" customHeight="1" x14ac:dyDescent="0.2">
      <c r="B3" s="591" t="s">
        <v>173</v>
      </c>
      <c r="C3" s="592"/>
      <c r="D3" s="592"/>
      <c r="E3" s="592"/>
      <c r="F3" s="592"/>
      <c r="G3" s="592"/>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131"/>
      <c r="AK3" s="220"/>
    </row>
    <row r="4" spans="1:51" ht="5.25" customHeight="1" x14ac:dyDescent="0.2">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21"/>
    </row>
    <row r="5" spans="1:51" ht="28.15" customHeight="1" x14ac:dyDescent="0.2">
      <c r="A5" s="541" t="s">
        <v>215</v>
      </c>
      <c r="B5" s="563"/>
      <c r="C5" s="563"/>
      <c r="D5" s="563"/>
      <c r="E5" s="563"/>
      <c r="F5" s="563"/>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4"/>
      <c r="AM5" s="55"/>
      <c r="AN5" s="55"/>
      <c r="AO5" s="55"/>
      <c r="AP5" s="55"/>
      <c r="AQ5" s="55"/>
      <c r="AR5" s="55"/>
      <c r="AS5" s="55"/>
      <c r="AT5" s="55"/>
      <c r="AU5" s="55"/>
      <c r="AV5" s="55"/>
      <c r="AW5" s="55"/>
      <c r="AX5" s="55"/>
      <c r="AY5" s="55"/>
    </row>
    <row r="6" spans="1:51" ht="18.75" customHeight="1" x14ac:dyDescent="0.2">
      <c r="B6" s="595" t="s">
        <v>218</v>
      </c>
      <c r="C6" s="596"/>
      <c r="D6" s="596"/>
      <c r="E6" s="596"/>
      <c r="F6" s="596"/>
      <c r="G6" s="596"/>
      <c r="H6" s="578"/>
      <c r="I6" s="578"/>
      <c r="J6" s="578"/>
      <c r="K6" s="578"/>
      <c r="L6" s="578"/>
      <c r="M6" s="164"/>
      <c r="N6" s="596" t="s">
        <v>186</v>
      </c>
      <c r="O6" s="596"/>
      <c r="P6" s="596"/>
      <c r="Q6" s="596"/>
      <c r="R6" s="596"/>
      <c r="S6" s="596"/>
      <c r="T6" s="578"/>
      <c r="U6" s="578"/>
      <c r="V6" s="578"/>
      <c r="W6" s="578"/>
      <c r="X6" s="578"/>
      <c r="Y6" s="164"/>
      <c r="Z6" s="596" t="s">
        <v>188</v>
      </c>
      <c r="AA6" s="596"/>
      <c r="AB6" s="596"/>
      <c r="AC6" s="596"/>
      <c r="AD6" s="596"/>
      <c r="AE6" s="596"/>
      <c r="AF6" s="578"/>
      <c r="AG6" s="578"/>
      <c r="AH6" s="578"/>
      <c r="AI6" s="578"/>
      <c r="AJ6" s="579"/>
      <c r="AK6" s="220"/>
      <c r="AM6" s="55"/>
      <c r="AN6" s="55"/>
      <c r="AO6" s="207"/>
      <c r="AP6" s="207"/>
      <c r="AQ6" s="207"/>
      <c r="AR6" s="207"/>
      <c r="AS6" s="207"/>
      <c r="AT6" s="207"/>
      <c r="AU6" s="55"/>
      <c r="AV6" s="55"/>
      <c r="AW6" s="55"/>
      <c r="AX6" s="55"/>
      <c r="AY6" s="55"/>
    </row>
    <row r="7" spans="1:51" ht="18.75" customHeight="1" x14ac:dyDescent="0.2">
      <c r="B7" s="580" t="s">
        <v>219</v>
      </c>
      <c r="C7" s="581"/>
      <c r="D7" s="581"/>
      <c r="E7" s="581"/>
      <c r="F7" s="581"/>
      <c r="G7" s="581"/>
      <c r="H7" s="582"/>
      <c r="I7" s="582"/>
      <c r="J7" s="582"/>
      <c r="K7" s="582"/>
      <c r="L7" s="582"/>
      <c r="M7" s="165"/>
      <c r="N7" s="581" t="s">
        <v>187</v>
      </c>
      <c r="O7" s="581"/>
      <c r="P7" s="581"/>
      <c r="Q7" s="581"/>
      <c r="R7" s="581"/>
      <c r="S7" s="581"/>
      <c r="T7" s="582"/>
      <c r="U7" s="582"/>
      <c r="V7" s="582"/>
      <c r="W7" s="582"/>
      <c r="X7" s="582"/>
      <c r="Y7" s="165"/>
      <c r="Z7" s="581" t="s">
        <v>189</v>
      </c>
      <c r="AA7" s="581"/>
      <c r="AB7" s="581"/>
      <c r="AC7" s="581"/>
      <c r="AD7" s="581"/>
      <c r="AE7" s="581"/>
      <c r="AF7" s="582"/>
      <c r="AG7" s="582"/>
      <c r="AH7" s="582"/>
      <c r="AI7" s="582"/>
      <c r="AJ7" s="594"/>
      <c r="AK7" s="222"/>
      <c r="AM7" s="55"/>
      <c r="AN7" s="55"/>
      <c r="AO7" s="55"/>
      <c r="AP7" s="55"/>
      <c r="AQ7" s="55"/>
      <c r="AR7" s="55"/>
      <c r="AS7" s="55"/>
      <c r="AT7" s="55"/>
      <c r="AU7" s="55"/>
      <c r="AV7" s="55"/>
      <c r="AW7" s="55"/>
      <c r="AX7" s="55"/>
      <c r="AY7" s="55"/>
    </row>
    <row r="8" spans="1:51" ht="5.25" customHeight="1" x14ac:dyDescent="0.2">
      <c r="A8" s="20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21"/>
      <c r="AM8" s="55"/>
      <c r="AN8" s="55"/>
      <c r="AO8" s="55"/>
      <c r="AP8" s="55"/>
      <c r="AQ8" s="55"/>
      <c r="AR8" s="55"/>
      <c r="AS8" s="55"/>
      <c r="AT8" s="55"/>
      <c r="AU8" s="55"/>
      <c r="AV8" s="55"/>
      <c r="AW8" s="55"/>
      <c r="AX8" s="55"/>
      <c r="AY8" s="55"/>
    </row>
    <row r="9" spans="1:51" ht="27.6" customHeight="1" x14ac:dyDescent="0.2">
      <c r="A9" s="541" t="s">
        <v>216</v>
      </c>
      <c r="B9" s="563"/>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4"/>
      <c r="AT9" s="223"/>
      <c r="AU9" s="55"/>
      <c r="AV9" s="55"/>
      <c r="AW9" s="55"/>
      <c r="AX9" s="55"/>
      <c r="AY9" s="55"/>
    </row>
    <row r="10" spans="1:51" ht="27.6" customHeight="1" x14ac:dyDescent="0.2">
      <c r="B10" s="569"/>
      <c r="C10" s="570"/>
      <c r="D10" s="570"/>
      <c r="E10" s="570"/>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1"/>
      <c r="AK10" s="129" t="s">
        <v>205</v>
      </c>
    </row>
    <row r="11" spans="1:51" ht="27.6" customHeight="1" x14ac:dyDescent="0.2">
      <c r="B11" s="572"/>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4"/>
      <c r="AK11" s="129" t="s">
        <v>190</v>
      </c>
    </row>
    <row r="12" spans="1:51" ht="39.6" customHeight="1" x14ac:dyDescent="0.2">
      <c r="B12" s="575"/>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7"/>
      <c r="AK12" s="129" t="s">
        <v>42</v>
      </c>
    </row>
    <row r="13" spans="1:51" ht="5.25" customHeight="1" x14ac:dyDescent="0.2">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19"/>
    </row>
    <row r="14" spans="1:51" ht="43.15" customHeight="1" x14ac:dyDescent="0.2">
      <c r="A14" s="541" t="s">
        <v>227</v>
      </c>
      <c r="B14" s="563"/>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4"/>
    </row>
    <row r="15" spans="1:51" ht="27" customHeight="1" x14ac:dyDescent="0.2">
      <c r="A15" s="115"/>
      <c r="B15" s="569"/>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1"/>
      <c r="AK15" s="128" t="s">
        <v>207</v>
      </c>
    </row>
    <row r="16" spans="1:51" ht="27" customHeight="1" x14ac:dyDescent="0.2">
      <c r="A16" s="115"/>
      <c r="B16" s="572"/>
      <c r="C16" s="573"/>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4"/>
      <c r="AK16" s="128" t="s">
        <v>208</v>
      </c>
    </row>
    <row r="17" spans="1:37" ht="27" customHeight="1" x14ac:dyDescent="0.2">
      <c r="A17" s="115"/>
      <c r="B17" s="572"/>
      <c r="C17" s="573"/>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4"/>
      <c r="AK17" s="128" t="s">
        <v>209</v>
      </c>
    </row>
    <row r="18" spans="1:37" ht="27" customHeight="1" x14ac:dyDescent="0.2">
      <c r="A18" s="115"/>
      <c r="B18" s="572"/>
      <c r="C18" s="573"/>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4"/>
      <c r="AK18" s="128" t="s">
        <v>210</v>
      </c>
    </row>
    <row r="19" spans="1:37" ht="27" customHeight="1" x14ac:dyDescent="0.2">
      <c r="A19" s="115"/>
      <c r="B19" s="572"/>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4"/>
      <c r="AK19" s="128" t="s">
        <v>211</v>
      </c>
    </row>
    <row r="20" spans="1:37" ht="27" customHeight="1" x14ac:dyDescent="0.2">
      <c r="A20" s="115"/>
      <c r="B20" s="572"/>
      <c r="C20" s="573"/>
      <c r="D20" s="573"/>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4"/>
      <c r="AK20" s="128" t="s">
        <v>212</v>
      </c>
    </row>
    <row r="21" spans="1:37" ht="27" customHeight="1" x14ac:dyDescent="0.2">
      <c r="A21" s="115"/>
      <c r="B21" s="572"/>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4"/>
      <c r="AK21" s="270"/>
    </row>
    <row r="22" spans="1:37" ht="27" customHeight="1" x14ac:dyDescent="0.2">
      <c r="A22" s="115"/>
      <c r="B22" s="572"/>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4"/>
      <c r="AK22" s="270"/>
    </row>
    <row r="23" spans="1:37" ht="27" customHeight="1" x14ac:dyDescent="0.2">
      <c r="A23" s="115"/>
      <c r="B23" s="572"/>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4"/>
      <c r="AK23" s="270"/>
    </row>
    <row r="24" spans="1:37" ht="27" customHeight="1" x14ac:dyDescent="0.2">
      <c r="A24" s="115"/>
      <c r="B24" s="572"/>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4"/>
      <c r="AK24" s="270"/>
    </row>
    <row r="25" spans="1:37" ht="27" customHeight="1" x14ac:dyDescent="0.2">
      <c r="A25" s="115"/>
      <c r="B25" s="572"/>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4"/>
      <c r="AK25" s="270"/>
    </row>
    <row r="26" spans="1:37" ht="27" customHeight="1" x14ac:dyDescent="0.2">
      <c r="A26" s="115"/>
      <c r="B26" s="572"/>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4"/>
      <c r="AK26" s="271"/>
    </row>
    <row r="27" spans="1:37" ht="27" customHeight="1" x14ac:dyDescent="0.2">
      <c r="A27" s="115"/>
      <c r="B27" s="572"/>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4"/>
      <c r="AK27" s="115"/>
    </row>
    <row r="28" spans="1:37" ht="27" customHeight="1" x14ac:dyDescent="0.2">
      <c r="B28" s="575"/>
      <c r="C28" s="576"/>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7"/>
      <c r="AK28" s="124"/>
    </row>
    <row r="29" spans="1:37" ht="35.450000000000003" customHeight="1" x14ac:dyDescent="0.2">
      <c r="A29" s="568" t="s">
        <v>213</v>
      </c>
      <c r="B29" s="542"/>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3"/>
    </row>
    <row r="30" spans="1:37" ht="27.75" customHeight="1" x14ac:dyDescent="0.2">
      <c r="B30" s="569"/>
      <c r="C30" s="570"/>
      <c r="D30" s="570"/>
      <c r="E30" s="570"/>
      <c r="F30" s="570"/>
      <c r="G30" s="570"/>
      <c r="H30" s="570"/>
      <c r="I30" s="570"/>
      <c r="J30" s="570"/>
      <c r="K30" s="570"/>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1"/>
    </row>
    <row r="31" spans="1:37" ht="27.75" customHeight="1" x14ac:dyDescent="0.2">
      <c r="B31" s="572"/>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4"/>
    </row>
    <row r="32" spans="1:37" ht="27.75" customHeight="1" x14ac:dyDescent="0.2">
      <c r="B32" s="575"/>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7"/>
    </row>
    <row r="33" spans="1:37" ht="5.25" customHeight="1" x14ac:dyDescent="0.2">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19"/>
    </row>
    <row r="34" spans="1:37" ht="63.6" customHeight="1" x14ac:dyDescent="0.2">
      <c r="A34" s="541" t="s">
        <v>214</v>
      </c>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3"/>
    </row>
    <row r="35" spans="1:37" ht="83.25" customHeight="1" x14ac:dyDescent="0.2">
      <c r="B35" s="565"/>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7"/>
    </row>
    <row r="36" spans="1:37" ht="5.25" customHeight="1" x14ac:dyDescent="0.2">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19"/>
    </row>
    <row r="37" spans="1:37" ht="38.25" customHeight="1" x14ac:dyDescent="0.2">
      <c r="A37" s="541" t="s">
        <v>226</v>
      </c>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3"/>
    </row>
    <row r="38" spans="1:37" ht="18.600000000000001" customHeight="1" x14ac:dyDescent="0.2">
      <c r="B38" s="554" t="s">
        <v>191</v>
      </c>
      <c r="C38" s="555"/>
      <c r="D38" s="555"/>
      <c r="E38" s="555"/>
      <c r="F38" s="555"/>
      <c r="G38" s="555"/>
      <c r="H38" s="555"/>
      <c r="I38" s="555"/>
      <c r="J38" s="555"/>
      <c r="K38" s="555"/>
      <c r="L38" s="562"/>
      <c r="M38" s="562"/>
      <c r="N38" s="562"/>
      <c r="O38" s="562"/>
      <c r="P38" s="562"/>
      <c r="Q38" s="562"/>
      <c r="R38" s="562"/>
      <c r="S38" s="562"/>
      <c r="T38" s="562"/>
      <c r="U38" s="562"/>
      <c r="V38" s="562"/>
      <c r="W38" s="562"/>
      <c r="X38" s="562"/>
      <c r="Y38" s="562"/>
      <c r="Z38" s="562"/>
      <c r="AA38" s="562"/>
      <c r="AB38" s="562"/>
      <c r="AC38" s="562"/>
      <c r="AD38" s="562"/>
      <c r="AE38" s="562"/>
      <c r="AF38" s="116"/>
      <c r="AG38" s="116"/>
      <c r="AH38" s="116"/>
      <c r="AI38" s="116"/>
      <c r="AJ38" s="117"/>
      <c r="AK38" s="129" t="s">
        <v>272</v>
      </c>
    </row>
    <row r="39" spans="1:37" ht="18.600000000000001" customHeight="1" x14ac:dyDescent="0.2">
      <c r="B39" s="560" t="s">
        <v>199</v>
      </c>
      <c r="C39" s="558"/>
      <c r="D39" s="558"/>
      <c r="E39" s="558"/>
      <c r="F39" s="558"/>
      <c r="G39" s="558"/>
      <c r="H39" s="558"/>
      <c r="I39" s="558"/>
      <c r="J39" s="558"/>
      <c r="K39" s="558"/>
      <c r="L39" s="547"/>
      <c r="M39" s="547"/>
      <c r="N39" s="547"/>
      <c r="O39" s="547"/>
      <c r="P39" s="547"/>
      <c r="Q39" s="547"/>
      <c r="R39" s="547"/>
      <c r="S39" s="547"/>
      <c r="T39" s="547"/>
      <c r="U39" s="547"/>
      <c r="V39" s="547"/>
      <c r="W39" s="547"/>
      <c r="X39" s="547"/>
      <c r="Y39" s="547"/>
      <c r="Z39" s="547"/>
      <c r="AA39" s="547"/>
      <c r="AB39" s="547"/>
      <c r="AC39" s="547"/>
      <c r="AD39" s="547"/>
      <c r="AE39" s="547"/>
      <c r="AF39" s="55"/>
      <c r="AG39" s="55"/>
      <c r="AH39" s="55"/>
      <c r="AI39" s="55"/>
      <c r="AJ39" s="99"/>
      <c r="AK39" s="130" t="s">
        <v>192</v>
      </c>
    </row>
    <row r="40" spans="1:37" ht="18.600000000000001" customHeight="1" x14ac:dyDescent="0.2">
      <c r="B40" s="560" t="s">
        <v>200</v>
      </c>
      <c r="C40" s="558"/>
      <c r="D40" s="558"/>
      <c r="E40" s="558"/>
      <c r="F40" s="558"/>
      <c r="G40" s="558"/>
      <c r="H40" s="558"/>
      <c r="I40" s="558"/>
      <c r="J40" s="558"/>
      <c r="K40" s="558"/>
      <c r="L40" s="547"/>
      <c r="M40" s="547"/>
      <c r="N40" s="547"/>
      <c r="O40" s="547"/>
      <c r="P40" s="547"/>
      <c r="Q40" s="547"/>
      <c r="R40" s="547"/>
      <c r="S40" s="547"/>
      <c r="T40" s="547"/>
      <c r="U40" s="547"/>
      <c r="V40" s="547"/>
      <c r="W40" s="547"/>
      <c r="X40" s="547"/>
      <c r="Y40" s="547"/>
      <c r="Z40" s="547"/>
      <c r="AA40" s="547"/>
      <c r="AB40" s="547"/>
      <c r="AC40" s="547"/>
      <c r="AD40" s="547"/>
      <c r="AE40" s="547"/>
      <c r="AF40" s="55"/>
      <c r="AG40" s="55"/>
      <c r="AH40" s="55"/>
      <c r="AI40" s="55"/>
      <c r="AJ40" s="99"/>
      <c r="AK40" s="130" t="s">
        <v>193</v>
      </c>
    </row>
    <row r="41" spans="1:37" ht="18.600000000000001" customHeight="1" x14ac:dyDescent="0.2">
      <c r="B41" s="560" t="s">
        <v>201</v>
      </c>
      <c r="C41" s="558"/>
      <c r="D41" s="558"/>
      <c r="E41" s="558"/>
      <c r="F41" s="558"/>
      <c r="G41" s="558"/>
      <c r="H41" s="558"/>
      <c r="I41" s="558"/>
      <c r="J41" s="558"/>
      <c r="K41" s="558"/>
      <c r="L41" s="547"/>
      <c r="M41" s="547"/>
      <c r="N41" s="547"/>
      <c r="O41" s="547"/>
      <c r="P41" s="547"/>
      <c r="Q41" s="547"/>
      <c r="R41" s="547"/>
      <c r="S41" s="547"/>
      <c r="T41" s="547"/>
      <c r="U41" s="547"/>
      <c r="V41" s="547"/>
      <c r="W41" s="547"/>
      <c r="X41" s="547"/>
      <c r="Y41" s="547"/>
      <c r="Z41" s="547"/>
      <c r="AA41" s="547"/>
      <c r="AB41" s="547"/>
      <c r="AC41" s="547"/>
      <c r="AD41" s="547"/>
      <c r="AE41" s="547"/>
      <c r="AF41" s="55"/>
      <c r="AG41" s="55"/>
      <c r="AH41" s="55"/>
      <c r="AI41" s="55"/>
      <c r="AJ41" s="99"/>
      <c r="AK41" s="130" t="s">
        <v>194</v>
      </c>
    </row>
    <row r="42" spans="1:37" ht="18.600000000000001" customHeight="1" x14ac:dyDescent="0.2">
      <c r="B42" s="560" t="s">
        <v>202</v>
      </c>
      <c r="C42" s="558"/>
      <c r="D42" s="558"/>
      <c r="E42" s="558"/>
      <c r="F42" s="558"/>
      <c r="G42" s="558"/>
      <c r="H42" s="558"/>
      <c r="I42" s="558"/>
      <c r="J42" s="558"/>
      <c r="K42" s="558"/>
      <c r="L42" s="547"/>
      <c r="M42" s="547"/>
      <c r="N42" s="547"/>
      <c r="O42" s="547"/>
      <c r="P42" s="547"/>
      <c r="Q42" s="547"/>
      <c r="R42" s="547"/>
      <c r="S42" s="547"/>
      <c r="T42" s="547"/>
      <c r="U42" s="547"/>
      <c r="V42" s="547"/>
      <c r="W42" s="547"/>
      <c r="X42" s="547"/>
      <c r="Y42" s="547"/>
      <c r="Z42" s="547"/>
      <c r="AA42" s="547"/>
      <c r="AB42" s="547"/>
      <c r="AC42" s="547"/>
      <c r="AD42" s="547"/>
      <c r="AE42" s="547"/>
      <c r="AF42" s="55"/>
      <c r="AG42" s="55"/>
      <c r="AH42" s="55"/>
      <c r="AI42" s="55"/>
      <c r="AJ42" s="99"/>
      <c r="AK42" s="130" t="s">
        <v>195</v>
      </c>
    </row>
    <row r="43" spans="1:37" ht="18.600000000000001" customHeight="1" x14ac:dyDescent="0.2">
      <c r="B43" s="560" t="s">
        <v>203</v>
      </c>
      <c r="C43" s="558"/>
      <c r="D43" s="558"/>
      <c r="E43" s="558"/>
      <c r="F43" s="558"/>
      <c r="G43" s="558"/>
      <c r="H43" s="558"/>
      <c r="I43" s="558"/>
      <c r="J43" s="558"/>
      <c r="K43" s="558"/>
      <c r="L43" s="547"/>
      <c r="M43" s="547"/>
      <c r="N43" s="547"/>
      <c r="O43" s="547"/>
      <c r="P43" s="547"/>
      <c r="Q43" s="547"/>
      <c r="R43" s="547"/>
      <c r="S43" s="547"/>
      <c r="T43" s="547"/>
      <c r="U43" s="547"/>
      <c r="V43" s="547"/>
      <c r="W43" s="547"/>
      <c r="X43" s="547"/>
      <c r="Y43" s="547"/>
      <c r="Z43" s="547"/>
      <c r="AA43" s="547"/>
      <c r="AB43" s="547"/>
      <c r="AC43" s="547"/>
      <c r="AD43" s="547"/>
      <c r="AE43" s="547"/>
      <c r="AF43" s="55"/>
      <c r="AG43" s="55"/>
      <c r="AH43" s="55"/>
      <c r="AI43" s="55"/>
      <c r="AJ43" s="99"/>
      <c r="AK43" s="130" t="s">
        <v>196</v>
      </c>
    </row>
    <row r="44" spans="1:37" ht="18.600000000000001" customHeight="1" x14ac:dyDescent="0.2">
      <c r="B44" s="561" t="s">
        <v>204</v>
      </c>
      <c r="C44" s="559"/>
      <c r="D44" s="559"/>
      <c r="E44" s="559"/>
      <c r="F44" s="559"/>
      <c r="G44" s="559"/>
      <c r="H44" s="559"/>
      <c r="I44" s="559"/>
      <c r="J44" s="559"/>
      <c r="K44" s="559"/>
      <c r="L44" s="540"/>
      <c r="M44" s="540"/>
      <c r="N44" s="540"/>
      <c r="O44" s="540"/>
      <c r="P44" s="540"/>
      <c r="Q44" s="540"/>
      <c r="R44" s="540"/>
      <c r="S44" s="540"/>
      <c r="T44" s="540"/>
      <c r="U44" s="540"/>
      <c r="V44" s="540"/>
      <c r="W44" s="540"/>
      <c r="X44" s="540"/>
      <c r="Y44" s="540"/>
      <c r="Z44" s="540"/>
      <c r="AA44" s="540"/>
      <c r="AB44" s="540"/>
      <c r="AC44" s="540"/>
      <c r="AD44" s="540"/>
      <c r="AE44" s="540"/>
      <c r="AF44" s="96"/>
      <c r="AG44" s="96"/>
      <c r="AH44" s="96"/>
      <c r="AI44" s="96"/>
      <c r="AJ44" s="100"/>
      <c r="AK44" s="130" t="s">
        <v>197</v>
      </c>
    </row>
    <row r="45" spans="1:37" ht="5.25" customHeight="1" x14ac:dyDescent="0.2">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19" t="s">
        <v>198</v>
      </c>
    </row>
    <row r="46" spans="1:37" ht="29.45" customHeight="1" x14ac:dyDescent="0.2">
      <c r="A46" s="541" t="s">
        <v>255</v>
      </c>
      <c r="B46" s="542"/>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3"/>
    </row>
    <row r="47" spans="1:37" ht="17.45" customHeight="1" x14ac:dyDescent="0.2">
      <c r="B47" s="548" t="s">
        <v>40</v>
      </c>
      <c r="C47" s="549"/>
      <c r="D47" s="549"/>
      <c r="E47" s="549"/>
      <c r="F47" s="549"/>
      <c r="G47" s="549"/>
      <c r="H47" s="549"/>
      <c r="I47" s="549"/>
      <c r="J47" s="549"/>
      <c r="K47" s="549"/>
      <c r="L47" s="555" t="s">
        <v>44</v>
      </c>
      <c r="M47" s="555"/>
      <c r="N47" s="555"/>
      <c r="O47" s="555"/>
      <c r="P47" s="555"/>
      <c r="Q47" s="555"/>
      <c r="R47" s="555"/>
      <c r="S47" s="555"/>
      <c r="T47" s="555"/>
      <c r="U47" s="555"/>
      <c r="V47" s="555"/>
      <c r="W47" s="555"/>
      <c r="X47" s="555"/>
      <c r="Y47" s="555"/>
      <c r="Z47" s="555"/>
      <c r="AA47" s="556"/>
      <c r="AB47" s="556"/>
      <c r="AC47" s="556"/>
      <c r="AD47" s="556"/>
      <c r="AE47" s="556"/>
      <c r="AF47" s="556"/>
      <c r="AG47" s="556"/>
      <c r="AH47" s="556"/>
      <c r="AI47" s="556"/>
      <c r="AJ47" s="101" t="s">
        <v>65</v>
      </c>
      <c r="AK47" s="129" t="s">
        <v>42</v>
      </c>
    </row>
    <row r="48" spans="1:37" ht="17.45" customHeight="1" x14ac:dyDescent="0.2">
      <c r="B48" s="550"/>
      <c r="C48" s="551"/>
      <c r="D48" s="551"/>
      <c r="E48" s="551"/>
      <c r="F48" s="551"/>
      <c r="G48" s="551"/>
      <c r="H48" s="551"/>
      <c r="I48" s="551"/>
      <c r="J48" s="551"/>
      <c r="K48" s="551"/>
      <c r="L48" s="558" t="s">
        <v>37</v>
      </c>
      <c r="M48" s="558"/>
      <c r="N48" s="558"/>
      <c r="O48" s="558"/>
      <c r="P48" s="558"/>
      <c r="Q48" s="558"/>
      <c r="R48" s="558"/>
      <c r="S48" s="558"/>
      <c r="T48" s="558"/>
      <c r="U48" s="558"/>
      <c r="V48" s="558"/>
      <c r="W48" s="558"/>
      <c r="X48" s="558"/>
      <c r="Y48" s="558"/>
      <c r="Z48" s="558"/>
      <c r="AA48" s="500"/>
      <c r="AB48" s="500"/>
      <c r="AC48" s="500"/>
      <c r="AD48" s="500"/>
      <c r="AE48" s="500"/>
      <c r="AF48" s="500"/>
      <c r="AG48" s="500"/>
      <c r="AH48" s="500"/>
      <c r="AI48" s="500"/>
      <c r="AJ48" s="102" t="s">
        <v>66</v>
      </c>
      <c r="AK48" s="129" t="s">
        <v>162</v>
      </c>
    </row>
    <row r="49" spans="2:37" ht="17.45" customHeight="1" x14ac:dyDescent="0.2">
      <c r="B49" s="550"/>
      <c r="C49" s="551"/>
      <c r="D49" s="551"/>
      <c r="E49" s="551"/>
      <c r="F49" s="551"/>
      <c r="G49" s="551"/>
      <c r="H49" s="551"/>
      <c r="I49" s="551"/>
      <c r="J49" s="551"/>
      <c r="K49" s="551"/>
      <c r="L49" s="558" t="s">
        <v>38</v>
      </c>
      <c r="M49" s="558"/>
      <c r="N49" s="558"/>
      <c r="O49" s="558"/>
      <c r="P49" s="558"/>
      <c r="Q49" s="558"/>
      <c r="R49" s="558"/>
      <c r="S49" s="558"/>
      <c r="T49" s="558"/>
      <c r="U49" s="558"/>
      <c r="V49" s="558"/>
      <c r="W49" s="558"/>
      <c r="X49" s="558"/>
      <c r="Y49" s="558"/>
      <c r="Z49" s="558"/>
      <c r="AA49" s="500"/>
      <c r="AB49" s="500"/>
      <c r="AC49" s="500"/>
      <c r="AD49" s="500"/>
      <c r="AE49" s="500"/>
      <c r="AF49" s="500"/>
      <c r="AG49" s="500"/>
      <c r="AH49" s="500"/>
      <c r="AI49" s="500"/>
      <c r="AJ49" s="103"/>
      <c r="AK49" s="129" t="s">
        <v>161</v>
      </c>
    </row>
    <row r="50" spans="2:37" ht="17.45" customHeight="1" x14ac:dyDescent="0.2">
      <c r="B50" s="552"/>
      <c r="C50" s="553"/>
      <c r="D50" s="553"/>
      <c r="E50" s="553"/>
      <c r="F50" s="553"/>
      <c r="G50" s="553"/>
      <c r="H50" s="553"/>
      <c r="I50" s="553"/>
      <c r="J50" s="553"/>
      <c r="K50" s="553"/>
      <c r="L50" s="559" t="s">
        <v>157</v>
      </c>
      <c r="M50" s="559"/>
      <c r="N50" s="559"/>
      <c r="O50" s="559"/>
      <c r="P50" s="559"/>
      <c r="Q50" s="559"/>
      <c r="R50" s="559"/>
      <c r="S50" s="559"/>
      <c r="T50" s="559"/>
      <c r="U50" s="559"/>
      <c r="V50" s="559"/>
      <c r="W50" s="559"/>
      <c r="X50" s="559"/>
      <c r="Y50" s="559"/>
      <c r="Z50" s="559"/>
      <c r="AA50" s="557"/>
      <c r="AB50" s="557"/>
      <c r="AC50" s="557"/>
      <c r="AD50" s="557"/>
      <c r="AE50" s="557"/>
      <c r="AF50" s="557"/>
      <c r="AG50" s="557"/>
      <c r="AH50" s="557"/>
      <c r="AI50" s="557"/>
      <c r="AJ50" s="100"/>
      <c r="AK50" s="124"/>
    </row>
    <row r="51" spans="2:37" ht="51.6" customHeight="1" x14ac:dyDescent="0.2">
      <c r="B51" s="544" t="str">
        <f>IF(OR(AA47=AK49,AA48=AK49,AA49=AK49,AA50=AK49),"Bitte erläutern Sie, wie Sie Barrierefreiheit erreichen:","")</f>
        <v/>
      </c>
      <c r="C51" s="545"/>
      <c r="D51" s="545"/>
      <c r="E51" s="545"/>
      <c r="F51" s="545"/>
      <c r="G51" s="545"/>
      <c r="H51" s="545"/>
      <c r="I51" s="545"/>
      <c r="J51" s="545"/>
      <c r="K51" s="545"/>
      <c r="L51" s="544"/>
      <c r="M51" s="545"/>
      <c r="N51" s="545"/>
      <c r="O51" s="545"/>
      <c r="P51" s="545"/>
      <c r="Q51" s="545"/>
      <c r="R51" s="545"/>
      <c r="S51" s="545"/>
      <c r="T51" s="545"/>
      <c r="U51" s="545"/>
      <c r="V51" s="545"/>
      <c r="W51" s="545"/>
      <c r="X51" s="545"/>
      <c r="Y51" s="545"/>
      <c r="Z51" s="545"/>
      <c r="AA51" s="545"/>
      <c r="AB51" s="545"/>
      <c r="AC51" s="545"/>
      <c r="AD51" s="545"/>
      <c r="AE51" s="545"/>
      <c r="AF51" s="545"/>
      <c r="AG51" s="545"/>
      <c r="AH51" s="545"/>
      <c r="AI51" s="545"/>
      <c r="AJ51" s="546"/>
    </row>
    <row r="55" spans="2:37" ht="39.6" customHeight="1" x14ac:dyDescent="0.2"/>
    <row r="56" spans="2:37" ht="29.45" customHeight="1" x14ac:dyDescent="0.2"/>
  </sheetData>
  <mergeCells count="53">
    <mergeCell ref="N1:AK1"/>
    <mergeCell ref="N2:AK2"/>
    <mergeCell ref="A1:M2"/>
    <mergeCell ref="B3:G3"/>
    <mergeCell ref="B40:K40"/>
    <mergeCell ref="B39:K39"/>
    <mergeCell ref="B10:AJ12"/>
    <mergeCell ref="H3:AI3"/>
    <mergeCell ref="AF7:AJ7"/>
    <mergeCell ref="A9:AK9"/>
    <mergeCell ref="A5:AK5"/>
    <mergeCell ref="B6:G6"/>
    <mergeCell ref="H6:L6"/>
    <mergeCell ref="N6:S6"/>
    <mergeCell ref="T6:X6"/>
    <mergeCell ref="Z6:AE6"/>
    <mergeCell ref="AF6:AJ6"/>
    <mergeCell ref="B7:G7"/>
    <mergeCell ref="H7:L7"/>
    <mergeCell ref="N7:S7"/>
    <mergeCell ref="T7:X7"/>
    <mergeCell ref="Z7:AE7"/>
    <mergeCell ref="A14:AK14"/>
    <mergeCell ref="A34:AK34"/>
    <mergeCell ref="B35:AJ35"/>
    <mergeCell ref="A29:AK29"/>
    <mergeCell ref="B15:AJ28"/>
    <mergeCell ref="B30:AJ32"/>
    <mergeCell ref="A37:AK37"/>
    <mergeCell ref="B47:K50"/>
    <mergeCell ref="B38:K38"/>
    <mergeCell ref="AA47:AI47"/>
    <mergeCell ref="AA48:AI48"/>
    <mergeCell ref="AA49:AI49"/>
    <mergeCell ref="AA50:AI50"/>
    <mergeCell ref="L47:Z47"/>
    <mergeCell ref="L48:Z48"/>
    <mergeCell ref="L49:Z49"/>
    <mergeCell ref="L50:Z50"/>
    <mergeCell ref="B41:K41"/>
    <mergeCell ref="B42:K42"/>
    <mergeCell ref="B43:K43"/>
    <mergeCell ref="B44:K44"/>
    <mergeCell ref="L38:AE38"/>
    <mergeCell ref="L44:AE44"/>
    <mergeCell ref="A46:AK46"/>
    <mergeCell ref="B51:K51"/>
    <mergeCell ref="L51:AJ51"/>
    <mergeCell ref="L39:AE39"/>
    <mergeCell ref="L40:AE40"/>
    <mergeCell ref="L41:AE41"/>
    <mergeCell ref="L42:AE42"/>
    <mergeCell ref="L43:AE43"/>
  </mergeCells>
  <conditionalFormatting sqref="H3 B6:B7 H6:H7 N6:N7 Z6:Z7 T6:T7 AF6:AF7 AA47:AA50">
    <cfRule type="cellIs" dxfId="221" priority="50" stopIfTrue="1" operator="equal">
      <formula>""</formula>
    </cfRule>
  </conditionalFormatting>
  <conditionalFormatting sqref="B41 B44">
    <cfRule type="expression" dxfId="220" priority="21">
      <formula>B41=""</formula>
    </cfRule>
  </conditionalFormatting>
  <conditionalFormatting sqref="B35">
    <cfRule type="expression" dxfId="219" priority="28">
      <formula>B35=""</formula>
    </cfRule>
  </conditionalFormatting>
  <conditionalFormatting sqref="B38">
    <cfRule type="expression" dxfId="218" priority="26">
      <formula>B38=""</formula>
    </cfRule>
  </conditionalFormatting>
  <conditionalFormatting sqref="B39">
    <cfRule type="expression" dxfId="217" priority="23">
      <formula>B39=""</formula>
    </cfRule>
  </conditionalFormatting>
  <conditionalFormatting sqref="B15">
    <cfRule type="expression" dxfId="216" priority="24">
      <formula>B15=""</formula>
    </cfRule>
  </conditionalFormatting>
  <conditionalFormatting sqref="B40">
    <cfRule type="expression" dxfId="215" priority="22">
      <formula>B40=""</formula>
    </cfRule>
  </conditionalFormatting>
  <conditionalFormatting sqref="B42">
    <cfRule type="expression" dxfId="214" priority="20">
      <formula>B42=""</formula>
    </cfRule>
  </conditionalFormatting>
  <conditionalFormatting sqref="B43">
    <cfRule type="expression" dxfId="213" priority="19">
      <formula>B43=""</formula>
    </cfRule>
  </conditionalFormatting>
  <conditionalFormatting sqref="L39">
    <cfRule type="cellIs" dxfId="212" priority="18" stopIfTrue="1" operator="equal">
      <formula>""</formula>
    </cfRule>
  </conditionalFormatting>
  <conditionalFormatting sqref="L38">
    <cfRule type="cellIs" dxfId="211" priority="17" stopIfTrue="1" operator="equal">
      <formula>""</formula>
    </cfRule>
  </conditionalFormatting>
  <conditionalFormatting sqref="L40:L44">
    <cfRule type="cellIs" dxfId="210" priority="16" stopIfTrue="1" operator="equal">
      <formula>""</formula>
    </cfRule>
  </conditionalFormatting>
  <conditionalFormatting sqref="L51">
    <cfRule type="expression" dxfId="209" priority="15">
      <formula>L51=""</formula>
    </cfRule>
  </conditionalFormatting>
  <conditionalFormatting sqref="B51">
    <cfRule type="expression" dxfId="208" priority="14">
      <formula>B51=""</formula>
    </cfRule>
  </conditionalFormatting>
  <conditionalFormatting sqref="B51:AJ51">
    <cfRule type="expression" dxfId="207" priority="13">
      <formula>$B$51=""</formula>
    </cfRule>
  </conditionalFormatting>
  <conditionalFormatting sqref="B10">
    <cfRule type="expression" dxfId="206" priority="12">
      <formula>B10=""</formula>
    </cfRule>
  </conditionalFormatting>
  <conditionalFormatting sqref="B30">
    <cfRule type="expression" dxfId="205" priority="6">
      <formula>B30=""</formula>
    </cfRule>
  </conditionalFormatting>
  <dataValidations count="5">
    <dataValidation type="list" allowBlank="1" showInputMessage="1" showErrorMessage="1" sqref="AA47:AA50">
      <formula1>$AK$47:$AK$49</formula1>
    </dataValidation>
    <dataValidation type="list" allowBlank="1" showInputMessage="1" showErrorMessage="1" sqref="H6:L8 AF6:AJ8 T6:X8">
      <formula1>$AK$10:$AK$12</formula1>
    </dataValidation>
    <dataValidation type="list" allowBlank="1" showInputMessage="1" showErrorMessage="1" sqref="H4">
      <formula1>$AK$15:$AK$23</formula1>
    </dataValidation>
    <dataValidation type="list" allowBlank="1" showErrorMessage="1" sqref="L38:AE44">
      <formula1>$AK$38:$AK$45</formula1>
    </dataValidation>
    <dataValidation type="list" allowBlank="1" showInputMessage="1" showErrorMessage="1" sqref="H3:AI3">
      <formula1>$AK$15:$AK$20</formula1>
    </dataValidation>
  </dataValidations>
  <pageMargins left="0.7" right="0.7" top="0.78740157499999996" bottom="0.78740157499999996" header="0.3" footer="0.3"/>
  <pageSetup paperSize="9" orientation="portrait" horizontalDpi="4294967293" verticalDpi="4294967293" r:id="rId1"/>
  <headerFooter>
    <oddHeader>&amp;L&amp;"Arial,Fett"&amp;14Antrag auf Förderung&amp;"Arial,Standard"
&amp;11Landesprogramm "Solidarisches Zusammenleben der Generationen"</oddHeader>
  </headerFooter>
  <rowBreaks count="1" manualBreakCount="1">
    <brk id="28" max="16383" man="1"/>
  </rowBreaks>
  <extLst>
    <ext xmlns:x14="http://schemas.microsoft.com/office/spreadsheetml/2009/9/main" uri="{78C0D931-6437-407d-A8EE-F0AAD7539E65}">
      <x14:conditionalFormattings>
        <x14:conditionalFormatting xmlns:xm="http://schemas.microsoft.com/office/excel/2006/main">
          <x14:cfRule type="expression" priority="10" id="{00BF7EED-83D1-4BA7-8A26-8740AD8B5F5E}">
            <xm:f>OR(Antrag!$O$22=Antrag!$P$16,Antrag!$O$22=Antrag!$P$15)</xm:f>
            <x14:dxf>
              <font>
                <color theme="0"/>
              </font>
              <fill>
                <patternFill>
                  <bgColor theme="0"/>
                </patternFill>
              </fill>
              <border>
                <left/>
                <right/>
                <top/>
                <bottom/>
                <vertical/>
                <horizontal/>
              </border>
            </x14:dxf>
          </x14:cfRule>
          <xm:sqref>A1:AK3 A38:AJ44 AK39:AK44 A46:AK58 A5:AK7 A9:AK12 A34:AK35 A32 AK32 A37:AK37 A14:AK29</xm:sqref>
        </x14:conditionalFormatting>
        <x14:conditionalFormatting xmlns:xm="http://schemas.microsoft.com/office/excel/2006/main">
          <x14:cfRule type="expression" priority="9" id="{A737301D-7E15-43FA-9CFA-60C499DEA0C7}">
            <xm:f>OR(Antrag!$O$22=Antrag!$P$16,Antrag!$O$22=Antrag!$P$15)</xm:f>
            <x14:dxf>
              <font>
                <color theme="0"/>
              </font>
              <fill>
                <patternFill>
                  <bgColor theme="0"/>
                </patternFill>
              </fill>
              <border>
                <left/>
                <right/>
                <top/>
                <bottom/>
                <vertical/>
                <horizontal/>
              </border>
            </x14:dxf>
          </x14:cfRule>
          <xm:sqref>A4:AK4</xm:sqref>
        </x14:conditionalFormatting>
        <x14:conditionalFormatting xmlns:xm="http://schemas.microsoft.com/office/excel/2006/main">
          <x14:cfRule type="expression" priority="8" id="{0C30E574-8AF2-4459-809C-6B738383698B}">
            <xm:f>OR(Antrag!$O$22=Antrag!$P$16,Antrag!$O$22=Antrag!$P$15)</xm:f>
            <x14:dxf>
              <font>
                <color theme="0"/>
              </font>
              <fill>
                <patternFill>
                  <bgColor theme="0"/>
                </patternFill>
              </fill>
              <border>
                <left/>
                <right/>
                <top/>
                <bottom/>
                <vertical/>
                <horizontal/>
              </border>
            </x14:dxf>
          </x14:cfRule>
          <xm:sqref>A8:AK8</xm:sqref>
        </x14:conditionalFormatting>
        <x14:conditionalFormatting xmlns:xm="http://schemas.microsoft.com/office/excel/2006/main">
          <x14:cfRule type="expression" priority="7" id="{0944D97E-C2E3-472B-B1C7-ECF65CD9B090}">
            <xm:f>OR(Antrag!$O$22=Antrag!$P$16,Antrag!$O$22=Antrag!$P$15)</xm:f>
            <x14:dxf>
              <font>
                <color theme="0"/>
              </font>
              <fill>
                <patternFill>
                  <bgColor theme="0"/>
                </patternFill>
              </fill>
              <border>
                <left/>
                <right/>
                <top/>
                <bottom/>
                <vertical/>
                <horizontal/>
              </border>
            </x14:dxf>
          </x14:cfRule>
          <xm:sqref>A13:AK13</xm:sqref>
        </x14:conditionalFormatting>
        <x14:conditionalFormatting xmlns:xm="http://schemas.microsoft.com/office/excel/2006/main">
          <x14:cfRule type="expression" priority="5" id="{D9433237-39CE-4A30-925A-CEAC3F37B3DE}">
            <xm:f>OR(Antrag!$O$22=Antrag!$P$16,Antrag!$O$22=Antrag!$P$15)</xm:f>
            <x14:dxf>
              <font>
                <color theme="0"/>
              </font>
              <fill>
                <patternFill>
                  <bgColor theme="0"/>
                </patternFill>
              </fill>
              <border>
                <left/>
                <right/>
                <top/>
                <bottom/>
                <vertical/>
                <horizontal/>
              </border>
            </x14:dxf>
          </x14:cfRule>
          <xm:sqref>A31 A30:B30 AK30:AK31</xm:sqref>
        </x14:conditionalFormatting>
        <x14:conditionalFormatting xmlns:xm="http://schemas.microsoft.com/office/excel/2006/main">
          <x14:cfRule type="expression" priority="4" id="{FDE6D3CC-3C36-4DEE-9C17-2B6511DF101A}">
            <xm:f>OR(Antrag!$O$22=Antrag!$P$16,Antrag!$O$22=Antrag!$P$15)</xm:f>
            <x14:dxf>
              <font>
                <color theme="0"/>
              </font>
              <fill>
                <patternFill>
                  <bgColor theme="0"/>
                </patternFill>
              </fill>
              <border>
                <left/>
                <right/>
                <top/>
                <bottom/>
                <vertical/>
                <horizontal/>
              </border>
            </x14:dxf>
          </x14:cfRule>
          <xm:sqref>A33:AK33</xm:sqref>
        </x14:conditionalFormatting>
        <x14:conditionalFormatting xmlns:xm="http://schemas.microsoft.com/office/excel/2006/main">
          <x14:cfRule type="expression" priority="3" id="{3200E360-F664-49C3-8EFF-B205B4BA4DA7}">
            <xm:f>OR(Antrag!$O$22=Antrag!$P$16,Antrag!$O$22=Antrag!$P$15)</xm:f>
            <x14:dxf>
              <font>
                <color theme="0"/>
              </font>
              <fill>
                <patternFill>
                  <bgColor theme="0"/>
                </patternFill>
              </fill>
              <border>
                <left/>
                <right/>
                <top/>
                <bottom/>
                <vertical/>
                <horizontal/>
              </border>
            </x14:dxf>
          </x14:cfRule>
          <xm:sqref>A36:AK36</xm:sqref>
        </x14:conditionalFormatting>
        <x14:conditionalFormatting xmlns:xm="http://schemas.microsoft.com/office/excel/2006/main">
          <x14:cfRule type="expression" priority="2" id="{A96E3E51-9ABD-4390-8739-F17EAC2B7CDD}">
            <xm:f>OR(Antrag!$O$22=Antrag!$P$16,Antrag!$O$22=Antrag!$P$15)</xm:f>
            <x14:dxf>
              <font>
                <color theme="0"/>
              </font>
              <fill>
                <patternFill>
                  <bgColor theme="0"/>
                </patternFill>
              </fill>
              <border>
                <left/>
                <right/>
                <top/>
                <bottom/>
                <vertical/>
                <horizontal/>
              </border>
            </x14:dxf>
          </x14:cfRule>
          <xm:sqref>A45:AK45</xm:sqref>
        </x14:conditionalFormatting>
        <x14:conditionalFormatting xmlns:xm="http://schemas.microsoft.com/office/excel/2006/main">
          <x14:cfRule type="expression" priority="1" id="{E1911984-8D0B-413A-A721-267402D91F57}">
            <xm:f>OR(Antrag!$O$22=Antrag!$P$16,Antrag!$O$22=Antrag!$P$15)</xm:f>
            <x14:dxf>
              <font>
                <color theme="0"/>
              </font>
              <fill>
                <patternFill>
                  <bgColor theme="0"/>
                </patternFill>
              </fill>
              <border>
                <left/>
                <right/>
                <top/>
                <bottom/>
                <vertical/>
                <horizontal/>
              </border>
            </x14:dxf>
          </x14:cfRule>
          <xm:sqref>AO6:AT6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7"/>
  <sheetViews>
    <sheetView view="pageLayout" zoomScaleNormal="100" workbookViewId="0">
      <selection activeCell="H5" sqref="H5"/>
    </sheetView>
  </sheetViews>
  <sheetFormatPr baseColWidth="10" defaultRowHeight="15" x14ac:dyDescent="0.25"/>
  <cols>
    <col min="1" max="1" width="3" customWidth="1"/>
    <col min="2" max="2" width="22.85546875" customWidth="1"/>
    <col min="3" max="3" width="19.42578125" customWidth="1"/>
    <col min="4" max="4" width="19.28515625" customWidth="1"/>
    <col min="5" max="5" width="9.85546875" customWidth="1"/>
    <col min="6" max="6" width="10" customWidth="1"/>
    <col min="7" max="7" width="11.7109375" customWidth="1"/>
    <col min="8" max="8" width="13.140625" customWidth="1"/>
    <col min="9" max="9" width="27.140625" customWidth="1"/>
  </cols>
  <sheetData>
    <row r="1" spans="1:9" ht="15" customHeight="1" x14ac:dyDescent="0.25">
      <c r="A1" s="599" t="s">
        <v>109</v>
      </c>
      <c r="B1" s="599"/>
      <c r="C1" s="599"/>
      <c r="D1" s="601" t="str">
        <f>IF(Antrag!O31="","",Antrag!O31)</f>
        <v/>
      </c>
      <c r="E1" s="601"/>
      <c r="F1" s="601"/>
      <c r="G1" s="601"/>
      <c r="H1" s="601"/>
      <c r="I1" s="601"/>
    </row>
    <row r="2" spans="1:9" ht="15" customHeight="1" x14ac:dyDescent="0.25">
      <c r="A2" s="600"/>
      <c r="B2" s="600"/>
      <c r="C2" s="600"/>
      <c r="D2" s="602" t="str">
        <f>IF(Antrag!O24="","",Antrag!O24)</f>
        <v/>
      </c>
      <c r="E2" s="602"/>
      <c r="F2" s="602"/>
      <c r="G2" s="602"/>
      <c r="H2" s="602"/>
      <c r="I2" s="602"/>
    </row>
    <row r="3" spans="1:9" s="5" customFormat="1" ht="15" customHeight="1" x14ac:dyDescent="0.25">
      <c r="A3" s="603" t="s">
        <v>14</v>
      </c>
      <c r="B3" s="605" t="s">
        <v>86</v>
      </c>
      <c r="C3" s="605" t="s">
        <v>15</v>
      </c>
      <c r="D3" s="605" t="s">
        <v>16</v>
      </c>
      <c r="E3" s="607" t="s">
        <v>17</v>
      </c>
      <c r="F3" s="608"/>
      <c r="G3" s="609" t="s">
        <v>18</v>
      </c>
      <c r="H3" s="609" t="s">
        <v>19</v>
      </c>
      <c r="I3" s="597" t="s">
        <v>20</v>
      </c>
    </row>
    <row r="4" spans="1:9" s="5" customFormat="1" ht="27" customHeight="1" x14ac:dyDescent="0.25">
      <c r="A4" s="604"/>
      <c r="B4" s="606"/>
      <c r="C4" s="606"/>
      <c r="D4" s="606"/>
      <c r="E4" s="6" t="s">
        <v>21</v>
      </c>
      <c r="F4" s="7" t="s">
        <v>22</v>
      </c>
      <c r="G4" s="610"/>
      <c r="H4" s="610"/>
      <c r="I4" s="598"/>
    </row>
    <row r="5" spans="1:9" x14ac:dyDescent="0.25">
      <c r="A5" s="2"/>
      <c r="C5" s="2"/>
      <c r="D5" s="2"/>
      <c r="E5" s="4"/>
      <c r="F5" s="4"/>
      <c r="G5" s="42"/>
      <c r="H5" s="2"/>
      <c r="I5" s="2"/>
    </row>
    <row r="6" spans="1:9" ht="15" customHeight="1" x14ac:dyDescent="0.25">
      <c r="B6" s="2"/>
      <c r="C6" s="2"/>
      <c r="D6" s="2"/>
      <c r="E6" s="2"/>
      <c r="F6" s="2"/>
      <c r="G6" s="2"/>
      <c r="H6" s="2"/>
      <c r="I6" s="2"/>
    </row>
    <row r="7" spans="1:9" x14ac:dyDescent="0.25">
      <c r="B7" s="2"/>
      <c r="C7" s="2"/>
      <c r="D7" s="2"/>
      <c r="E7" s="2"/>
      <c r="F7" s="2"/>
      <c r="G7" s="2"/>
      <c r="H7" s="2"/>
      <c r="I7" s="2"/>
    </row>
    <row r="8" spans="1:9" x14ac:dyDescent="0.25">
      <c r="B8" s="2"/>
      <c r="C8" s="2"/>
      <c r="D8" s="2"/>
      <c r="E8" s="2"/>
      <c r="F8" s="2"/>
      <c r="G8" s="2"/>
      <c r="H8" s="2"/>
      <c r="I8" s="2"/>
    </row>
    <row r="9" spans="1:9" x14ac:dyDescent="0.25">
      <c r="B9" s="2"/>
      <c r="C9" s="2"/>
      <c r="D9" s="2"/>
      <c r="E9" s="2"/>
      <c r="F9" s="2"/>
      <c r="G9" s="2"/>
      <c r="H9" s="2"/>
      <c r="I9" s="2"/>
    </row>
    <row r="10" spans="1:9" x14ac:dyDescent="0.25">
      <c r="B10" s="2"/>
      <c r="C10" s="2"/>
      <c r="D10" s="2"/>
      <c r="E10" s="2"/>
      <c r="F10" s="2"/>
      <c r="G10" s="2"/>
      <c r="H10" s="2"/>
      <c r="I10" s="2"/>
    </row>
    <row r="11" spans="1:9" x14ac:dyDescent="0.25">
      <c r="B11" s="2"/>
      <c r="C11" s="2"/>
      <c r="D11" s="2"/>
      <c r="E11" s="2"/>
      <c r="F11" s="2"/>
      <c r="G11" s="2"/>
      <c r="H11" s="2"/>
      <c r="I11" s="2"/>
    </row>
    <row r="12" spans="1:9" x14ac:dyDescent="0.25">
      <c r="B12" s="2"/>
      <c r="C12" s="2"/>
      <c r="D12" s="2"/>
      <c r="E12" s="2"/>
      <c r="F12" s="2"/>
      <c r="G12" s="2"/>
      <c r="H12" s="2"/>
      <c r="I12" s="2"/>
    </row>
    <row r="13" spans="1:9" x14ac:dyDescent="0.25">
      <c r="B13" s="2"/>
      <c r="C13" s="2"/>
      <c r="D13" s="2"/>
      <c r="E13" s="2"/>
      <c r="F13" s="2"/>
      <c r="G13" s="2"/>
      <c r="H13" s="2"/>
      <c r="I13" s="2"/>
    </row>
    <row r="14" spans="1:9" x14ac:dyDescent="0.25">
      <c r="B14" s="2"/>
      <c r="C14" s="2"/>
      <c r="D14" s="2"/>
      <c r="E14" s="2"/>
      <c r="F14" s="2"/>
      <c r="G14" s="2"/>
      <c r="H14" s="2"/>
      <c r="I14" s="2"/>
    </row>
    <row r="15" spans="1:9" x14ac:dyDescent="0.25">
      <c r="B15" s="2"/>
      <c r="C15" s="2"/>
      <c r="D15" s="2"/>
      <c r="E15" s="2"/>
      <c r="F15" s="2"/>
      <c r="G15" s="2"/>
      <c r="H15" s="2"/>
      <c r="I15" s="2"/>
    </row>
    <row r="16" spans="1:9" x14ac:dyDescent="0.25">
      <c r="B16" s="2"/>
      <c r="C16" s="2"/>
      <c r="D16" s="2"/>
      <c r="E16" s="2"/>
      <c r="F16" s="2"/>
      <c r="G16" s="2"/>
      <c r="H16" s="2"/>
      <c r="I16" s="2"/>
    </row>
    <row r="17" spans="2:8" x14ac:dyDescent="0.25">
      <c r="B17" s="2"/>
      <c r="C17" s="2"/>
      <c r="D17" s="2"/>
      <c r="E17" s="2"/>
      <c r="F17" s="2"/>
      <c r="G17" s="2"/>
      <c r="H17" s="2"/>
    </row>
  </sheetData>
  <mergeCells count="11">
    <mergeCell ref="I3:I4"/>
    <mergeCell ref="A1:C2"/>
    <mergeCell ref="D1:I1"/>
    <mergeCell ref="D2:I2"/>
    <mergeCell ref="A3:A4"/>
    <mergeCell ref="B3:B4"/>
    <mergeCell ref="C3:C4"/>
    <mergeCell ref="D3:D4"/>
    <mergeCell ref="E3:F3"/>
    <mergeCell ref="G3:G4"/>
    <mergeCell ref="H3:H4"/>
  </mergeCells>
  <pageMargins left="0.39370078740157483" right="0.39370078740157483" top="0.78740157480314965" bottom="0.78740157480314965" header="0.31496062992125984" footer="0.31496062992125984"/>
  <pageSetup paperSize="9" orientation="landscape" r:id="rId1"/>
  <headerFooter>
    <oddHeader>&amp;L&amp;"Arial,Fett"&amp;14Antrag auf Förderung&amp;16
&amp;"Arial,Standard"&amp;11Landesprogramm "Solidarisches Zusammenleben der Generationen"</oddHead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6"/>
  <sheetViews>
    <sheetView view="pageLayout" zoomScaleNormal="100" workbookViewId="0">
      <selection activeCell="D5" sqref="D5"/>
    </sheetView>
  </sheetViews>
  <sheetFormatPr baseColWidth="10" defaultRowHeight="15" x14ac:dyDescent="0.25"/>
  <cols>
    <col min="1" max="1" width="4" customWidth="1"/>
    <col min="2" max="2" width="40.28515625" customWidth="1"/>
    <col min="4" max="4" width="12" bestFit="1" customWidth="1"/>
    <col min="5" max="5" width="22" customWidth="1"/>
  </cols>
  <sheetData>
    <row r="1" spans="1:5" ht="15" customHeight="1" x14ac:dyDescent="0.25">
      <c r="A1" s="599" t="s">
        <v>110</v>
      </c>
      <c r="B1" s="599"/>
      <c r="C1" s="601" t="str">
        <f>IF(Antrag!O31="","",Antrag!O31)</f>
        <v/>
      </c>
      <c r="D1" s="601"/>
      <c r="E1" s="601"/>
    </row>
    <row r="2" spans="1:5" ht="15" customHeight="1" x14ac:dyDescent="0.25">
      <c r="A2" s="600"/>
      <c r="B2" s="600"/>
      <c r="C2" s="611" t="str">
        <f>IF(Antrag!O24="","",Antrag!O24)</f>
        <v/>
      </c>
      <c r="D2" s="611"/>
      <c r="E2" s="611"/>
    </row>
    <row r="3" spans="1:5" s="5" customFormat="1" ht="15" customHeight="1" x14ac:dyDescent="0.25">
      <c r="A3" s="613" t="s">
        <v>14</v>
      </c>
      <c r="B3" s="614" t="s">
        <v>27</v>
      </c>
      <c r="C3" s="612" t="s">
        <v>88</v>
      </c>
      <c r="D3" s="612" t="s">
        <v>87</v>
      </c>
      <c r="E3" s="612" t="s">
        <v>89</v>
      </c>
    </row>
    <row r="4" spans="1:5" s="5" customFormat="1" ht="27" customHeight="1" x14ac:dyDescent="0.25">
      <c r="A4" s="613"/>
      <c r="B4" s="614"/>
      <c r="C4" s="612"/>
      <c r="D4" s="612"/>
      <c r="E4" s="612"/>
    </row>
    <row r="5" spans="1:5" x14ac:dyDescent="0.25">
      <c r="B5" s="8"/>
      <c r="D5" s="43"/>
    </row>
    <row r="6" spans="1:5" ht="15" customHeight="1" x14ac:dyDescent="0.25"/>
  </sheetData>
  <mergeCells count="8">
    <mergeCell ref="A1:B2"/>
    <mergeCell ref="C1:E1"/>
    <mergeCell ref="C2:E2"/>
    <mergeCell ref="E3:E4"/>
    <mergeCell ref="A3:A4"/>
    <mergeCell ref="B3:B4"/>
    <mergeCell ref="C3:C4"/>
    <mergeCell ref="D3:D4"/>
  </mergeCells>
  <pageMargins left="0.39370078740157483" right="0.39370078740157483" top="0.78740157480314965" bottom="0.78740157480314965" header="0.31496062992125984" footer="0.31496062992125984"/>
  <pageSetup paperSize="9" orientation="portrait" r:id="rId1"/>
  <headerFooter>
    <oddHeader>&amp;L&amp;"Arial,Fett"&amp;14Antrag auf Förderung&amp;"Arial,Standard"&amp;11
Landesprogramm "Solidarisches Zusammenleben der Generationen"</oddHeader>
    <oddFooter>&amp;R&amp;10&amp;P/&amp;N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L51"/>
  <sheetViews>
    <sheetView showGridLines="0" view="pageLayout" topLeftCell="A10" zoomScaleNormal="100" workbookViewId="0">
      <selection activeCell="P35" sqref="P35:S35"/>
    </sheetView>
  </sheetViews>
  <sheetFormatPr baseColWidth="10" defaultColWidth="2.42578125" defaultRowHeight="14.25" x14ac:dyDescent="0.2"/>
  <cols>
    <col min="1" max="1" width="1.28515625" style="56" customWidth="1"/>
    <col min="2" max="35" width="2.42578125" style="56"/>
    <col min="36" max="36" width="1.42578125" style="56" customWidth="1"/>
    <col min="37" max="37" width="1.28515625" style="56" customWidth="1"/>
    <col min="38" max="16384" width="2.42578125" style="56"/>
  </cols>
  <sheetData>
    <row r="1" spans="1:37" s="55" customFormat="1" x14ac:dyDescent="0.2">
      <c r="A1" s="514" t="str">
        <f>IF(AND(A2="",A3="",A5="",A6="",A4=""),"Anschrift des Zuwendugsempfängers:","")</f>
        <v>Anschrift des Zuwendugsempfängers:</v>
      </c>
      <c r="B1" s="514"/>
      <c r="C1" s="514"/>
      <c r="D1" s="514"/>
      <c r="E1" s="514"/>
      <c r="F1" s="514"/>
      <c r="G1" s="514"/>
      <c r="H1" s="514"/>
      <c r="I1" s="514"/>
      <c r="J1" s="514"/>
      <c r="K1" s="514"/>
      <c r="L1" s="514"/>
      <c r="M1" s="514"/>
      <c r="N1" s="514"/>
    </row>
    <row r="2" spans="1:37" s="55" customFormat="1" ht="14.25" customHeight="1" x14ac:dyDescent="0.2">
      <c r="A2" s="620" t="str">
        <f>IF(Antrag!A2="","",Antrag!A2)</f>
        <v/>
      </c>
      <c r="B2" s="620"/>
      <c r="C2" s="620"/>
      <c r="D2" s="620"/>
      <c r="E2" s="620"/>
      <c r="F2" s="620"/>
      <c r="G2" s="620"/>
      <c r="H2" s="620"/>
      <c r="I2" s="620"/>
      <c r="J2" s="620"/>
      <c r="K2" s="620"/>
      <c r="L2" s="620"/>
      <c r="M2" s="620"/>
      <c r="N2" s="620"/>
      <c r="O2" s="620"/>
      <c r="P2" s="620"/>
      <c r="Q2" s="620"/>
      <c r="V2" s="68"/>
      <c r="W2" s="68"/>
      <c r="X2" s="68"/>
      <c r="Y2" s="515" t="s">
        <v>8</v>
      </c>
      <c r="Z2" s="516"/>
      <c r="AA2" s="516"/>
      <c r="AB2" s="516"/>
      <c r="AC2" s="516"/>
      <c r="AD2" s="516"/>
      <c r="AE2" s="516"/>
      <c r="AF2" s="516"/>
      <c r="AG2" s="516"/>
      <c r="AH2" s="516"/>
      <c r="AI2" s="516"/>
      <c r="AJ2" s="517"/>
    </row>
    <row r="3" spans="1:37" s="55" customFormat="1" ht="14.25" customHeight="1" x14ac:dyDescent="0.2">
      <c r="A3" s="620" t="str">
        <f>IF(Antrag!A3="","",Antrag!A3)</f>
        <v/>
      </c>
      <c r="B3" s="620"/>
      <c r="C3" s="620"/>
      <c r="D3" s="620"/>
      <c r="E3" s="620"/>
      <c r="F3" s="620"/>
      <c r="G3" s="620"/>
      <c r="H3" s="620"/>
      <c r="I3" s="620"/>
      <c r="J3" s="620"/>
      <c r="K3" s="620"/>
      <c r="L3" s="620"/>
      <c r="M3" s="620"/>
      <c r="N3" s="620"/>
      <c r="O3" s="620"/>
      <c r="P3" s="620"/>
      <c r="Q3" s="620"/>
      <c r="U3" s="68"/>
      <c r="V3" s="68"/>
      <c r="W3" s="68"/>
      <c r="X3" s="68"/>
      <c r="Y3" s="518"/>
      <c r="Z3" s="519"/>
      <c r="AA3" s="519"/>
      <c r="AB3" s="519"/>
      <c r="AC3" s="519"/>
      <c r="AD3" s="519"/>
      <c r="AE3" s="519"/>
      <c r="AF3" s="519"/>
      <c r="AG3" s="519"/>
      <c r="AH3" s="519"/>
      <c r="AI3" s="519"/>
      <c r="AJ3" s="520"/>
    </row>
    <row r="4" spans="1:37" s="55" customFormat="1" ht="14.25" customHeight="1" x14ac:dyDescent="0.2">
      <c r="A4" s="620" t="str">
        <f>IF(Antrag!A4="","",Antrag!A4)</f>
        <v/>
      </c>
      <c r="B4" s="620"/>
      <c r="C4" s="620"/>
      <c r="D4" s="620"/>
      <c r="E4" s="620"/>
      <c r="F4" s="620"/>
      <c r="G4" s="620"/>
      <c r="H4" s="620"/>
      <c r="I4" s="620"/>
      <c r="J4" s="620"/>
      <c r="K4" s="620"/>
      <c r="L4" s="620"/>
      <c r="M4" s="620"/>
      <c r="N4" s="620"/>
      <c r="O4" s="620"/>
      <c r="P4" s="620"/>
      <c r="Q4" s="620"/>
      <c r="U4" s="68"/>
      <c r="V4" s="68"/>
      <c r="W4" s="68"/>
      <c r="X4" s="68"/>
      <c r="Y4" s="518"/>
      <c r="Z4" s="519"/>
      <c r="AA4" s="519"/>
      <c r="AB4" s="519"/>
      <c r="AC4" s="519"/>
      <c r="AD4" s="519"/>
      <c r="AE4" s="519"/>
      <c r="AF4" s="519"/>
      <c r="AG4" s="519"/>
      <c r="AH4" s="519"/>
      <c r="AI4" s="519"/>
      <c r="AJ4" s="520"/>
    </row>
    <row r="5" spans="1:37" s="55" customFormat="1" ht="14.25" customHeight="1" x14ac:dyDescent="0.2">
      <c r="A5" s="620" t="str">
        <f>IF(Antrag!A5="","",Antrag!A5)</f>
        <v/>
      </c>
      <c r="B5" s="620"/>
      <c r="C5" s="620"/>
      <c r="D5" s="620"/>
      <c r="E5" s="620"/>
      <c r="F5" s="620"/>
      <c r="G5" s="620"/>
      <c r="H5" s="620"/>
      <c r="I5" s="620"/>
      <c r="J5" s="620"/>
      <c r="K5" s="620"/>
      <c r="L5" s="620"/>
      <c r="M5" s="620"/>
      <c r="N5" s="620"/>
      <c r="O5" s="620"/>
      <c r="P5" s="620"/>
      <c r="Q5" s="620"/>
      <c r="W5" s="68"/>
      <c r="X5" s="68"/>
      <c r="Y5" s="518"/>
      <c r="Z5" s="519"/>
      <c r="AA5" s="519"/>
      <c r="AB5" s="519"/>
      <c r="AC5" s="519"/>
      <c r="AD5" s="519"/>
      <c r="AE5" s="519"/>
      <c r="AF5" s="519"/>
      <c r="AG5" s="519"/>
      <c r="AH5" s="519"/>
      <c r="AI5" s="519"/>
      <c r="AJ5" s="520"/>
    </row>
    <row r="6" spans="1:37" s="55" customFormat="1" ht="14.25" customHeight="1" x14ac:dyDescent="0.2">
      <c r="A6" s="620" t="str">
        <f>IF(Antrag!A6="","",Antrag!A6)</f>
        <v/>
      </c>
      <c r="B6" s="620"/>
      <c r="C6" s="620"/>
      <c r="D6" s="620"/>
      <c r="E6" s="620"/>
      <c r="F6" s="620"/>
      <c r="G6" s="620"/>
      <c r="H6" s="620"/>
      <c r="I6" s="620"/>
      <c r="J6" s="620"/>
      <c r="K6" s="620"/>
      <c r="L6" s="620"/>
      <c r="M6" s="620"/>
      <c r="N6" s="620"/>
      <c r="W6" s="68"/>
      <c r="X6" s="68"/>
      <c r="Y6" s="518"/>
      <c r="Z6" s="519"/>
      <c r="AA6" s="519"/>
      <c r="AB6" s="519"/>
      <c r="AC6" s="519"/>
      <c r="AD6" s="519"/>
      <c r="AE6" s="519"/>
      <c r="AF6" s="519"/>
      <c r="AG6" s="519"/>
      <c r="AH6" s="519"/>
      <c r="AI6" s="519"/>
      <c r="AJ6" s="520"/>
    </row>
    <row r="7" spans="1:37" s="55" customFormat="1" x14ac:dyDescent="0.2">
      <c r="U7" s="68"/>
      <c r="V7" s="68"/>
      <c r="W7" s="68"/>
      <c r="X7" s="68"/>
      <c r="Y7" s="518"/>
      <c r="Z7" s="519"/>
      <c r="AA7" s="519"/>
      <c r="AB7" s="519"/>
      <c r="AC7" s="519"/>
      <c r="AD7" s="519"/>
      <c r="AE7" s="519"/>
      <c r="AF7" s="519"/>
      <c r="AG7" s="519"/>
      <c r="AH7" s="519"/>
      <c r="AI7" s="519"/>
      <c r="AJ7" s="520"/>
    </row>
    <row r="8" spans="1:37" x14ac:dyDescent="0.2">
      <c r="X8" s="68"/>
      <c r="Y8" s="521"/>
      <c r="Z8" s="522"/>
      <c r="AA8" s="522"/>
      <c r="AB8" s="522"/>
      <c r="AC8" s="522"/>
      <c r="AD8" s="522"/>
      <c r="AE8" s="522"/>
      <c r="AF8" s="522"/>
      <c r="AG8" s="522"/>
      <c r="AH8" s="522"/>
      <c r="AI8" s="522"/>
      <c r="AJ8" s="523"/>
    </row>
    <row r="9" spans="1:37" x14ac:dyDescent="0.2">
      <c r="X9" s="55"/>
      <c r="Y9" s="55"/>
      <c r="Z9" s="55"/>
      <c r="AA9" s="55"/>
      <c r="AB9" s="55"/>
      <c r="AC9" s="55"/>
      <c r="AD9" s="55"/>
      <c r="AE9" s="55"/>
      <c r="AF9" s="55"/>
      <c r="AG9" s="55"/>
      <c r="AH9" s="55"/>
      <c r="AI9" s="55"/>
      <c r="AJ9" s="55"/>
    </row>
    <row r="10" spans="1:37" ht="15.75" customHeight="1" x14ac:dyDescent="0.2">
      <c r="A10" s="56" t="s">
        <v>1</v>
      </c>
    </row>
    <row r="11" spans="1:37" ht="15.75" customHeight="1" x14ac:dyDescent="0.2">
      <c r="A11" s="56" t="s">
        <v>163</v>
      </c>
    </row>
    <row r="12" spans="1:37" ht="15" x14ac:dyDescent="0.2">
      <c r="A12" s="56" t="s">
        <v>2</v>
      </c>
      <c r="O12" s="57"/>
      <c r="P12" s="57"/>
      <c r="Q12" s="57" t="s">
        <v>61</v>
      </c>
      <c r="R12" s="58"/>
      <c r="S12" s="58"/>
      <c r="T12" s="58"/>
      <c r="U12" s="58"/>
      <c r="V12" s="58"/>
      <c r="Y12" s="55" t="s">
        <v>9</v>
      </c>
      <c r="Z12" s="55"/>
      <c r="AA12" s="55"/>
      <c r="AB12" s="55"/>
      <c r="AC12" s="55"/>
      <c r="AD12" s="642"/>
      <c r="AE12" s="642"/>
      <c r="AF12" s="642"/>
      <c r="AG12" s="642"/>
      <c r="AH12" s="642"/>
      <c r="AI12" s="642"/>
      <c r="AJ12" s="642"/>
    </row>
    <row r="13" spans="1:37" x14ac:dyDescent="0.2">
      <c r="A13" s="56" t="s">
        <v>3</v>
      </c>
      <c r="O13" s="57"/>
      <c r="P13" s="57"/>
      <c r="Q13" s="57" t="s">
        <v>62</v>
      </c>
      <c r="R13" s="58"/>
      <c r="S13" s="58"/>
      <c r="T13" s="58"/>
      <c r="U13" s="58"/>
      <c r="V13" s="58"/>
      <c r="W13" s="59"/>
      <c r="X13" s="59"/>
      <c r="Y13" s="55" t="s">
        <v>10</v>
      </c>
      <c r="Z13" s="55"/>
      <c r="AA13" s="55"/>
      <c r="AB13" s="55"/>
      <c r="AC13" s="55"/>
      <c r="AD13" s="643"/>
      <c r="AE13" s="644"/>
      <c r="AF13" s="644"/>
      <c r="AG13" s="644"/>
      <c r="AH13" s="644"/>
      <c r="AI13" s="644"/>
      <c r="AJ13" s="644"/>
    </row>
    <row r="14" spans="1:37" x14ac:dyDescent="0.2">
      <c r="O14" s="57"/>
      <c r="P14" s="57"/>
      <c r="Q14" s="57" t="s">
        <v>63</v>
      </c>
      <c r="R14" s="58"/>
      <c r="S14" s="58"/>
      <c r="T14" s="58"/>
      <c r="U14" s="58"/>
      <c r="V14" s="58"/>
      <c r="W14" s="59"/>
      <c r="X14" s="59"/>
      <c r="Y14" s="59"/>
      <c r="Z14" s="59"/>
      <c r="AA14" s="59"/>
      <c r="AB14" s="59"/>
      <c r="AC14" s="59"/>
      <c r="AD14" s="59"/>
      <c r="AE14" s="59"/>
      <c r="AF14" s="59"/>
      <c r="AG14" s="59"/>
      <c r="AH14" s="59"/>
      <c r="AI14" s="59"/>
      <c r="AJ14" s="59"/>
      <c r="AK14" s="59"/>
    </row>
    <row r="15" spans="1:37" x14ac:dyDescent="0.2">
      <c r="O15" s="57" t="s">
        <v>57</v>
      </c>
      <c r="P15" s="57"/>
      <c r="Q15" s="57" t="s">
        <v>66</v>
      </c>
      <c r="R15" s="58"/>
      <c r="S15" s="58"/>
      <c r="T15" s="58"/>
      <c r="U15" s="58"/>
      <c r="V15" s="58"/>
      <c r="W15" s="59"/>
      <c r="X15" s="59"/>
    </row>
    <row r="16" spans="1:37" ht="33.75" customHeight="1" x14ac:dyDescent="0.2">
      <c r="A16" s="645" t="s">
        <v>206</v>
      </c>
      <c r="B16" s="646"/>
      <c r="C16" s="646"/>
      <c r="D16" s="646"/>
      <c r="E16" s="646"/>
      <c r="F16" s="646"/>
      <c r="G16" s="646"/>
      <c r="H16" s="646"/>
      <c r="I16" s="646"/>
      <c r="J16" s="646"/>
      <c r="K16" s="646"/>
      <c r="L16" s="646"/>
      <c r="M16" s="646"/>
      <c r="N16" s="646"/>
      <c r="O16" s="646"/>
      <c r="P16" s="646"/>
      <c r="Q16" s="646"/>
      <c r="R16" s="646"/>
      <c r="S16" s="646"/>
      <c r="T16" s="646"/>
      <c r="U16" s="646"/>
      <c r="V16" s="646"/>
      <c r="W16" s="646"/>
      <c r="X16" s="646"/>
      <c r="Y16" s="646"/>
      <c r="Z16" s="646"/>
      <c r="AA16" s="646"/>
      <c r="AB16" s="646"/>
      <c r="AC16" s="646"/>
      <c r="AD16" s="646"/>
      <c r="AE16" s="646"/>
      <c r="AF16" s="646"/>
      <c r="AG16" s="646"/>
      <c r="AH16" s="646"/>
      <c r="AI16" s="646"/>
      <c r="AJ16" s="646"/>
      <c r="AK16" s="647"/>
    </row>
    <row r="17" spans="1:38" ht="6" customHeight="1" x14ac:dyDescent="0.2"/>
    <row r="18" spans="1:38" x14ac:dyDescent="0.2">
      <c r="B18" s="615" t="s">
        <v>179</v>
      </c>
      <c r="C18" s="616"/>
      <c r="D18" s="616"/>
      <c r="E18" s="616"/>
      <c r="F18" s="616"/>
      <c r="G18" s="616"/>
      <c r="H18" s="616"/>
      <c r="I18" s="616"/>
      <c r="J18" s="616"/>
      <c r="K18" s="616"/>
      <c r="L18" s="617" t="str">
        <f>IF(Antrag!O24="","",Antrag!O24)</f>
        <v/>
      </c>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8"/>
    </row>
    <row r="19" spans="1:38" ht="15" customHeight="1" x14ac:dyDescent="0.2">
      <c r="A19" s="104" t="s">
        <v>128</v>
      </c>
      <c r="B19" s="615" t="s">
        <v>181</v>
      </c>
      <c r="C19" s="616"/>
      <c r="D19" s="616"/>
      <c r="E19" s="616"/>
      <c r="F19" s="616"/>
      <c r="G19" s="616"/>
      <c r="H19" s="616"/>
      <c r="I19" s="616"/>
      <c r="J19" s="616"/>
      <c r="K19" s="616"/>
      <c r="L19" s="619" t="str">
        <f>IF(Antrag!V55="","",Antrag!V55)</f>
        <v/>
      </c>
      <c r="M19" s="619"/>
      <c r="N19" s="619"/>
      <c r="O19" s="619"/>
      <c r="P19" s="619"/>
      <c r="Q19" s="619"/>
      <c r="R19" s="105"/>
      <c r="S19" s="105"/>
      <c r="T19" s="105"/>
      <c r="U19" s="106"/>
      <c r="V19" s="106"/>
      <c r="W19" s="106"/>
      <c r="X19" s="106"/>
      <c r="Y19" s="106"/>
      <c r="Z19" s="106"/>
      <c r="AA19" s="106"/>
      <c r="AB19" s="106"/>
      <c r="AC19" s="106"/>
      <c r="AD19" s="106"/>
      <c r="AE19" s="106"/>
      <c r="AF19" s="106"/>
      <c r="AG19" s="106"/>
      <c r="AH19" s="106"/>
      <c r="AI19" s="106"/>
      <c r="AJ19" s="90"/>
    </row>
    <row r="20" spans="1:38" ht="5.85" customHeight="1" x14ac:dyDescent="0.2">
      <c r="AE20" s="59"/>
      <c r="AK20" s="59"/>
    </row>
    <row r="21" spans="1:38" ht="5.25" customHeight="1" x14ac:dyDescent="0.2"/>
    <row r="22" spans="1:38" ht="15" customHeight="1" x14ac:dyDescent="0.2">
      <c r="B22" s="648" t="s">
        <v>127</v>
      </c>
      <c r="C22" s="649"/>
      <c r="D22" s="649"/>
      <c r="E22" s="649"/>
      <c r="F22" s="649"/>
      <c r="G22" s="650"/>
      <c r="H22" s="648" t="s">
        <v>123</v>
      </c>
      <c r="I22" s="649"/>
      <c r="J22" s="649"/>
      <c r="K22" s="649"/>
      <c r="L22" s="649"/>
      <c r="M22" s="649"/>
      <c r="N22" s="650"/>
      <c r="O22" s="636" t="s">
        <v>124</v>
      </c>
      <c r="P22" s="637"/>
      <c r="Q22" s="637"/>
      <c r="R22" s="637"/>
      <c r="S22" s="637"/>
      <c r="T22" s="638"/>
      <c r="U22" s="648" t="s">
        <v>125</v>
      </c>
      <c r="V22" s="649"/>
      <c r="W22" s="649"/>
      <c r="X22" s="649"/>
      <c r="Y22" s="649"/>
      <c r="Z22" s="649"/>
      <c r="AA22" s="649"/>
      <c r="AB22" s="650"/>
      <c r="AC22" s="636" t="s">
        <v>126</v>
      </c>
      <c r="AD22" s="637"/>
      <c r="AE22" s="637"/>
      <c r="AF22" s="637"/>
      <c r="AG22" s="637"/>
      <c r="AH22" s="637"/>
      <c r="AI22" s="637"/>
      <c r="AJ22" s="638"/>
    </row>
    <row r="23" spans="1:38" ht="15" customHeight="1" x14ac:dyDescent="0.2">
      <c r="B23" s="651"/>
      <c r="C23" s="652"/>
      <c r="D23" s="652"/>
      <c r="E23" s="652"/>
      <c r="F23" s="652"/>
      <c r="G23" s="653"/>
      <c r="H23" s="651"/>
      <c r="I23" s="652"/>
      <c r="J23" s="652"/>
      <c r="K23" s="652"/>
      <c r="L23" s="652"/>
      <c r="M23" s="652"/>
      <c r="N23" s="653"/>
      <c r="O23" s="639"/>
      <c r="P23" s="640"/>
      <c r="Q23" s="640"/>
      <c r="R23" s="640"/>
      <c r="S23" s="640"/>
      <c r="T23" s="641"/>
      <c r="U23" s="651"/>
      <c r="V23" s="652"/>
      <c r="W23" s="652"/>
      <c r="X23" s="652"/>
      <c r="Y23" s="652"/>
      <c r="Z23" s="652"/>
      <c r="AA23" s="652"/>
      <c r="AB23" s="653"/>
      <c r="AC23" s="639"/>
      <c r="AD23" s="640"/>
      <c r="AE23" s="640"/>
      <c r="AF23" s="640"/>
      <c r="AG23" s="640"/>
      <c r="AH23" s="640"/>
      <c r="AI23" s="640"/>
      <c r="AJ23" s="641"/>
    </row>
    <row r="24" spans="1:38" ht="15" x14ac:dyDescent="0.25">
      <c r="A24" s="94"/>
      <c r="B24" s="621" t="s">
        <v>111</v>
      </c>
      <c r="C24" s="622"/>
      <c r="D24" s="622"/>
      <c r="E24" s="622"/>
      <c r="F24" s="622"/>
      <c r="G24" s="623"/>
      <c r="H24" s="624"/>
      <c r="I24" s="624"/>
      <c r="J24" s="624"/>
      <c r="K24" s="624"/>
      <c r="L24" s="624"/>
      <c r="M24" s="624"/>
      <c r="N24" s="625"/>
      <c r="O24" s="107" t="s">
        <v>41</v>
      </c>
      <c r="P24" s="626"/>
      <c r="Q24" s="626"/>
      <c r="R24" s="626"/>
      <c r="S24" s="626"/>
      <c r="T24" s="108"/>
      <c r="U24" s="83"/>
      <c r="V24" s="624">
        <f>IF(P24="Nein",H24,0)</f>
        <v>0</v>
      </c>
      <c r="W24" s="624"/>
      <c r="X24" s="624"/>
      <c r="Y24" s="624"/>
      <c r="Z24" s="624"/>
      <c r="AA24" s="624"/>
      <c r="AB24" s="625"/>
      <c r="AC24" s="109"/>
      <c r="AD24" s="624">
        <f>IF(P24="Ja",H24,0)</f>
        <v>0</v>
      </c>
      <c r="AE24" s="624"/>
      <c r="AF24" s="624"/>
      <c r="AG24" s="624"/>
      <c r="AH24" s="624"/>
      <c r="AI24" s="624"/>
      <c r="AJ24" s="625"/>
      <c r="AK24" s="55"/>
      <c r="AL24" s="55"/>
    </row>
    <row r="25" spans="1:38" ht="15" x14ac:dyDescent="0.25">
      <c r="B25" s="621" t="s">
        <v>112</v>
      </c>
      <c r="C25" s="622"/>
      <c r="D25" s="622"/>
      <c r="E25" s="622"/>
      <c r="F25" s="622"/>
      <c r="G25" s="623"/>
      <c r="H25" s="624"/>
      <c r="I25" s="624"/>
      <c r="J25" s="624"/>
      <c r="K25" s="624"/>
      <c r="L25" s="624"/>
      <c r="M25" s="624"/>
      <c r="N25" s="625"/>
      <c r="O25" s="107" t="s">
        <v>42</v>
      </c>
      <c r="P25" s="626"/>
      <c r="Q25" s="626"/>
      <c r="R25" s="626"/>
      <c r="S25" s="626"/>
      <c r="T25" s="85"/>
      <c r="U25" s="110"/>
      <c r="V25" s="624">
        <f t="shared" ref="V25:V35" si="0">IF(P25="Nein",H25,0)</f>
        <v>0</v>
      </c>
      <c r="W25" s="624"/>
      <c r="X25" s="624"/>
      <c r="Y25" s="624"/>
      <c r="Z25" s="624"/>
      <c r="AA25" s="624"/>
      <c r="AB25" s="625"/>
      <c r="AC25" s="109"/>
      <c r="AD25" s="624">
        <f t="shared" ref="AD25:AD35" si="1">IF(P25="Ja",H25,0)</f>
        <v>0</v>
      </c>
      <c r="AE25" s="624"/>
      <c r="AF25" s="624"/>
      <c r="AG25" s="624"/>
      <c r="AH25" s="624"/>
      <c r="AI25" s="624"/>
      <c r="AJ25" s="625"/>
      <c r="AK25" s="55"/>
      <c r="AL25" s="55"/>
    </row>
    <row r="26" spans="1:38" ht="15" x14ac:dyDescent="0.25">
      <c r="B26" s="621" t="s">
        <v>113</v>
      </c>
      <c r="C26" s="622"/>
      <c r="D26" s="622"/>
      <c r="E26" s="622"/>
      <c r="F26" s="622"/>
      <c r="G26" s="623"/>
      <c r="H26" s="624"/>
      <c r="I26" s="624"/>
      <c r="J26" s="624"/>
      <c r="K26" s="624"/>
      <c r="L26" s="624"/>
      <c r="M26" s="624"/>
      <c r="N26" s="625"/>
      <c r="O26" s="107"/>
      <c r="P26" s="626"/>
      <c r="Q26" s="626"/>
      <c r="R26" s="626"/>
      <c r="S26" s="626"/>
      <c r="T26" s="85"/>
      <c r="U26" s="84"/>
      <c r="V26" s="624">
        <f t="shared" si="0"/>
        <v>0</v>
      </c>
      <c r="W26" s="624"/>
      <c r="X26" s="624"/>
      <c r="Y26" s="624"/>
      <c r="Z26" s="624"/>
      <c r="AA26" s="624"/>
      <c r="AB26" s="625"/>
      <c r="AC26" s="109"/>
      <c r="AD26" s="624">
        <f t="shared" si="1"/>
        <v>0</v>
      </c>
      <c r="AE26" s="624"/>
      <c r="AF26" s="624"/>
      <c r="AG26" s="624"/>
      <c r="AH26" s="624"/>
      <c r="AI26" s="624"/>
      <c r="AJ26" s="625"/>
    </row>
    <row r="27" spans="1:38" ht="15" x14ac:dyDescent="0.25">
      <c r="B27" s="621" t="s">
        <v>114</v>
      </c>
      <c r="C27" s="622"/>
      <c r="D27" s="622"/>
      <c r="E27" s="622"/>
      <c r="F27" s="622"/>
      <c r="G27" s="623"/>
      <c r="H27" s="624"/>
      <c r="I27" s="624"/>
      <c r="J27" s="624"/>
      <c r="K27" s="624"/>
      <c r="L27" s="624"/>
      <c r="M27" s="624"/>
      <c r="N27" s="625"/>
      <c r="O27" s="111"/>
      <c r="P27" s="626"/>
      <c r="Q27" s="626"/>
      <c r="R27" s="626"/>
      <c r="S27" s="626"/>
      <c r="T27" s="108"/>
      <c r="U27" s="83"/>
      <c r="V27" s="624">
        <f t="shared" si="0"/>
        <v>0</v>
      </c>
      <c r="W27" s="624"/>
      <c r="X27" s="624"/>
      <c r="Y27" s="624"/>
      <c r="Z27" s="624"/>
      <c r="AA27" s="624"/>
      <c r="AB27" s="625"/>
      <c r="AC27" s="109"/>
      <c r="AD27" s="624">
        <f t="shared" si="1"/>
        <v>0</v>
      </c>
      <c r="AE27" s="624"/>
      <c r="AF27" s="624"/>
      <c r="AG27" s="624"/>
      <c r="AH27" s="624"/>
      <c r="AI27" s="624"/>
      <c r="AJ27" s="625"/>
    </row>
    <row r="28" spans="1:38" ht="15" x14ac:dyDescent="0.25">
      <c r="B28" s="621" t="s">
        <v>115</v>
      </c>
      <c r="C28" s="622"/>
      <c r="D28" s="622"/>
      <c r="E28" s="622"/>
      <c r="F28" s="622"/>
      <c r="G28" s="623"/>
      <c r="H28" s="624"/>
      <c r="I28" s="624"/>
      <c r="J28" s="624"/>
      <c r="K28" s="624"/>
      <c r="L28" s="624"/>
      <c r="M28" s="624"/>
      <c r="N28" s="625"/>
      <c r="O28" s="111"/>
      <c r="P28" s="626"/>
      <c r="Q28" s="626"/>
      <c r="R28" s="626"/>
      <c r="S28" s="626"/>
      <c r="T28" s="85"/>
      <c r="U28" s="110"/>
      <c r="V28" s="624">
        <f t="shared" si="0"/>
        <v>0</v>
      </c>
      <c r="W28" s="624"/>
      <c r="X28" s="624"/>
      <c r="Y28" s="624"/>
      <c r="Z28" s="624"/>
      <c r="AA28" s="624"/>
      <c r="AB28" s="625"/>
      <c r="AC28" s="109"/>
      <c r="AD28" s="624">
        <f t="shared" si="1"/>
        <v>0</v>
      </c>
      <c r="AE28" s="624"/>
      <c r="AF28" s="624"/>
      <c r="AG28" s="624"/>
      <c r="AH28" s="624"/>
      <c r="AI28" s="624"/>
      <c r="AJ28" s="625"/>
    </row>
    <row r="29" spans="1:38" ht="15" x14ac:dyDescent="0.25">
      <c r="B29" s="621" t="s">
        <v>116</v>
      </c>
      <c r="C29" s="622"/>
      <c r="D29" s="622"/>
      <c r="E29" s="622"/>
      <c r="F29" s="622"/>
      <c r="G29" s="623"/>
      <c r="H29" s="624"/>
      <c r="I29" s="624"/>
      <c r="J29" s="624"/>
      <c r="K29" s="624"/>
      <c r="L29" s="624"/>
      <c r="M29" s="624"/>
      <c r="N29" s="625"/>
      <c r="O29" s="111"/>
      <c r="P29" s="626"/>
      <c r="Q29" s="626"/>
      <c r="R29" s="626"/>
      <c r="S29" s="626"/>
      <c r="T29" s="85"/>
      <c r="U29" s="84"/>
      <c r="V29" s="624">
        <f t="shared" si="0"/>
        <v>0</v>
      </c>
      <c r="W29" s="624"/>
      <c r="X29" s="624"/>
      <c r="Y29" s="624"/>
      <c r="Z29" s="624"/>
      <c r="AA29" s="624"/>
      <c r="AB29" s="625"/>
      <c r="AC29" s="109"/>
      <c r="AD29" s="624">
        <f t="shared" si="1"/>
        <v>0</v>
      </c>
      <c r="AE29" s="624"/>
      <c r="AF29" s="624"/>
      <c r="AG29" s="624"/>
      <c r="AH29" s="624"/>
      <c r="AI29" s="624"/>
      <c r="AJ29" s="625"/>
    </row>
    <row r="30" spans="1:38" ht="15" x14ac:dyDescent="0.25">
      <c r="B30" s="621" t="s">
        <v>117</v>
      </c>
      <c r="C30" s="622"/>
      <c r="D30" s="622"/>
      <c r="E30" s="622"/>
      <c r="F30" s="622"/>
      <c r="G30" s="623"/>
      <c r="H30" s="624"/>
      <c r="I30" s="624"/>
      <c r="J30" s="624"/>
      <c r="K30" s="624"/>
      <c r="L30" s="624"/>
      <c r="M30" s="624"/>
      <c r="N30" s="625"/>
      <c r="O30" s="111"/>
      <c r="P30" s="626"/>
      <c r="Q30" s="626"/>
      <c r="R30" s="626"/>
      <c r="S30" s="626"/>
      <c r="T30" s="108"/>
      <c r="U30" s="83"/>
      <c r="V30" s="624">
        <f t="shared" si="0"/>
        <v>0</v>
      </c>
      <c r="W30" s="624"/>
      <c r="X30" s="624"/>
      <c r="Y30" s="624"/>
      <c r="Z30" s="624"/>
      <c r="AA30" s="624"/>
      <c r="AB30" s="625"/>
      <c r="AC30" s="109"/>
      <c r="AD30" s="624">
        <f t="shared" si="1"/>
        <v>0</v>
      </c>
      <c r="AE30" s="624"/>
      <c r="AF30" s="624"/>
      <c r="AG30" s="624"/>
      <c r="AH30" s="624"/>
      <c r="AI30" s="624"/>
      <c r="AJ30" s="625"/>
    </row>
    <row r="31" spans="1:38" ht="15" x14ac:dyDescent="0.25">
      <c r="B31" s="621" t="s">
        <v>118</v>
      </c>
      <c r="C31" s="622"/>
      <c r="D31" s="622"/>
      <c r="E31" s="622"/>
      <c r="F31" s="622"/>
      <c r="G31" s="623"/>
      <c r="H31" s="624"/>
      <c r="I31" s="624"/>
      <c r="J31" s="624"/>
      <c r="K31" s="624"/>
      <c r="L31" s="624"/>
      <c r="M31" s="624"/>
      <c r="N31" s="625"/>
      <c r="O31" s="111"/>
      <c r="P31" s="626"/>
      <c r="Q31" s="626"/>
      <c r="R31" s="626"/>
      <c r="S31" s="626"/>
      <c r="T31" s="85"/>
      <c r="U31" s="110"/>
      <c r="V31" s="624">
        <f t="shared" si="0"/>
        <v>0</v>
      </c>
      <c r="W31" s="624"/>
      <c r="X31" s="624"/>
      <c r="Y31" s="624"/>
      <c r="Z31" s="624"/>
      <c r="AA31" s="624"/>
      <c r="AB31" s="625"/>
      <c r="AC31" s="109"/>
      <c r="AD31" s="624">
        <f t="shared" si="1"/>
        <v>0</v>
      </c>
      <c r="AE31" s="624"/>
      <c r="AF31" s="624"/>
      <c r="AG31" s="624"/>
      <c r="AH31" s="624"/>
      <c r="AI31" s="624"/>
      <c r="AJ31" s="625"/>
    </row>
    <row r="32" spans="1:38" ht="15" x14ac:dyDescent="0.25">
      <c r="B32" s="621" t="s">
        <v>119</v>
      </c>
      <c r="C32" s="622"/>
      <c r="D32" s="622"/>
      <c r="E32" s="622"/>
      <c r="F32" s="622"/>
      <c r="G32" s="623"/>
      <c r="H32" s="624"/>
      <c r="I32" s="624"/>
      <c r="J32" s="624"/>
      <c r="K32" s="624"/>
      <c r="L32" s="624"/>
      <c r="M32" s="624"/>
      <c r="N32" s="625"/>
      <c r="O32" s="111"/>
      <c r="P32" s="626"/>
      <c r="Q32" s="626"/>
      <c r="R32" s="626"/>
      <c r="S32" s="626"/>
      <c r="T32" s="85"/>
      <c r="U32" s="84"/>
      <c r="V32" s="624">
        <f t="shared" si="0"/>
        <v>0</v>
      </c>
      <c r="W32" s="624"/>
      <c r="X32" s="624"/>
      <c r="Y32" s="624"/>
      <c r="Z32" s="624"/>
      <c r="AA32" s="624"/>
      <c r="AB32" s="625"/>
      <c r="AC32" s="109"/>
      <c r="AD32" s="624">
        <f t="shared" si="1"/>
        <v>0</v>
      </c>
      <c r="AE32" s="624"/>
      <c r="AF32" s="624"/>
      <c r="AG32" s="624"/>
      <c r="AH32" s="624"/>
      <c r="AI32" s="624"/>
      <c r="AJ32" s="625"/>
    </row>
    <row r="33" spans="1:37" ht="15" x14ac:dyDescent="0.25">
      <c r="B33" s="621" t="s">
        <v>120</v>
      </c>
      <c r="C33" s="622"/>
      <c r="D33" s="622"/>
      <c r="E33" s="622"/>
      <c r="F33" s="622"/>
      <c r="G33" s="623"/>
      <c r="H33" s="624"/>
      <c r="I33" s="624"/>
      <c r="J33" s="624"/>
      <c r="K33" s="624"/>
      <c r="L33" s="624"/>
      <c r="M33" s="624"/>
      <c r="N33" s="625"/>
      <c r="O33" s="111"/>
      <c r="P33" s="626"/>
      <c r="Q33" s="626"/>
      <c r="R33" s="626"/>
      <c r="S33" s="626"/>
      <c r="T33" s="108"/>
      <c r="U33" s="83"/>
      <c r="V33" s="624">
        <f t="shared" si="0"/>
        <v>0</v>
      </c>
      <c r="W33" s="624"/>
      <c r="X33" s="624"/>
      <c r="Y33" s="624"/>
      <c r="Z33" s="624"/>
      <c r="AA33" s="624"/>
      <c r="AB33" s="625"/>
      <c r="AC33" s="109"/>
      <c r="AD33" s="624">
        <f t="shared" si="1"/>
        <v>0</v>
      </c>
      <c r="AE33" s="624"/>
      <c r="AF33" s="624"/>
      <c r="AG33" s="624"/>
      <c r="AH33" s="624"/>
      <c r="AI33" s="624"/>
      <c r="AJ33" s="625"/>
    </row>
    <row r="34" spans="1:37" ht="15" x14ac:dyDescent="0.25">
      <c r="B34" s="621" t="s">
        <v>121</v>
      </c>
      <c r="C34" s="622"/>
      <c r="D34" s="622"/>
      <c r="E34" s="622"/>
      <c r="F34" s="622"/>
      <c r="G34" s="623"/>
      <c r="H34" s="624"/>
      <c r="I34" s="624"/>
      <c r="J34" s="624"/>
      <c r="K34" s="624"/>
      <c r="L34" s="624"/>
      <c r="M34" s="624"/>
      <c r="N34" s="625"/>
      <c r="O34" s="111"/>
      <c r="P34" s="626"/>
      <c r="Q34" s="626"/>
      <c r="R34" s="626"/>
      <c r="S34" s="626"/>
      <c r="T34" s="85"/>
      <c r="U34" s="110"/>
      <c r="V34" s="624">
        <f t="shared" si="0"/>
        <v>0</v>
      </c>
      <c r="W34" s="624"/>
      <c r="X34" s="624"/>
      <c r="Y34" s="624"/>
      <c r="Z34" s="624"/>
      <c r="AA34" s="624"/>
      <c r="AB34" s="625"/>
      <c r="AC34" s="109"/>
      <c r="AD34" s="624">
        <f t="shared" si="1"/>
        <v>0</v>
      </c>
      <c r="AE34" s="624"/>
      <c r="AF34" s="624"/>
      <c r="AG34" s="624"/>
      <c r="AH34" s="624"/>
      <c r="AI34" s="624"/>
      <c r="AJ34" s="625"/>
    </row>
    <row r="35" spans="1:37" ht="15.75" thickBot="1" x14ac:dyDescent="0.3">
      <c r="B35" s="628" t="s">
        <v>122</v>
      </c>
      <c r="C35" s="629"/>
      <c r="D35" s="629"/>
      <c r="E35" s="629"/>
      <c r="F35" s="629"/>
      <c r="G35" s="630"/>
      <c r="H35" s="631"/>
      <c r="I35" s="631"/>
      <c r="J35" s="631"/>
      <c r="K35" s="631"/>
      <c r="L35" s="631"/>
      <c r="M35" s="631"/>
      <c r="N35" s="632"/>
      <c r="O35" s="112"/>
      <c r="P35" s="633"/>
      <c r="Q35" s="633"/>
      <c r="R35" s="633"/>
      <c r="S35" s="633"/>
      <c r="T35" s="113"/>
      <c r="U35" s="114"/>
      <c r="V35" s="631">
        <f t="shared" si="0"/>
        <v>0</v>
      </c>
      <c r="W35" s="631"/>
      <c r="X35" s="631"/>
      <c r="Y35" s="631"/>
      <c r="Z35" s="631"/>
      <c r="AA35" s="631"/>
      <c r="AB35" s="632"/>
      <c r="AC35" s="109"/>
      <c r="AD35" s="624">
        <f t="shared" si="1"/>
        <v>0</v>
      </c>
      <c r="AE35" s="624"/>
      <c r="AF35" s="624"/>
      <c r="AG35" s="624"/>
      <c r="AH35" s="624"/>
      <c r="AI35" s="624"/>
      <c r="AJ35" s="625"/>
    </row>
    <row r="36" spans="1:37" ht="15" thickTop="1" x14ac:dyDescent="0.2">
      <c r="O36" s="58" t="s">
        <v>41</v>
      </c>
      <c r="V36" s="634">
        <f>SUM(V24:V35)</f>
        <v>0</v>
      </c>
      <c r="W36" s="635"/>
      <c r="X36" s="635"/>
      <c r="Y36" s="635"/>
      <c r="Z36" s="635"/>
      <c r="AA36" s="635"/>
      <c r="AB36" s="635"/>
      <c r="AC36" s="627">
        <f>SUM(AD24:AD35)</f>
        <v>0</v>
      </c>
      <c r="AD36" s="627"/>
      <c r="AE36" s="627"/>
      <c r="AF36" s="627"/>
      <c r="AG36" s="627"/>
      <c r="AH36" s="627"/>
      <c r="AI36" s="627"/>
      <c r="AJ36" s="627"/>
    </row>
    <row r="37" spans="1:37" ht="4.5" customHeight="1" x14ac:dyDescent="0.2">
      <c r="A37" s="55"/>
    </row>
    <row r="38" spans="1:37" ht="15" x14ac:dyDescent="0.2">
      <c r="A38" s="460" t="s">
        <v>68</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2"/>
    </row>
    <row r="39" spans="1:37" ht="4.5" customHeight="1" x14ac:dyDescent="0.2">
      <c r="A39" s="55"/>
    </row>
    <row r="40" spans="1:37" x14ac:dyDescent="0.2">
      <c r="A40" s="55"/>
      <c r="B40" s="654" t="s">
        <v>69</v>
      </c>
      <c r="C40" s="655"/>
      <c r="D40" s="655"/>
      <c r="E40" s="655"/>
      <c r="F40" s="655"/>
      <c r="G40" s="655"/>
      <c r="H40" s="655"/>
      <c r="I40" s="655"/>
      <c r="J40" s="655"/>
      <c r="K40" s="61"/>
      <c r="L40" s="61"/>
      <c r="M40" s="61"/>
      <c r="N40" s="61"/>
      <c r="O40" s="656" t="str">
        <f>IF(Antrag!O39="","",Antrag!O39)</f>
        <v/>
      </c>
      <c r="P40" s="656"/>
      <c r="Q40" s="656"/>
      <c r="R40" s="656"/>
      <c r="S40" s="656"/>
      <c r="T40" s="656"/>
      <c r="U40" s="656"/>
      <c r="V40" s="656"/>
      <c r="W40" s="656"/>
      <c r="X40" s="656"/>
      <c r="Y40" s="656"/>
      <c r="Z40" s="656"/>
      <c r="AA40" s="656"/>
      <c r="AB40" s="656"/>
      <c r="AC40" s="656"/>
      <c r="AD40" s="656"/>
      <c r="AE40" s="656"/>
      <c r="AF40" s="656"/>
      <c r="AG40" s="656"/>
      <c r="AH40" s="656"/>
      <c r="AI40" s="656"/>
      <c r="AJ40" s="657"/>
    </row>
    <row r="41" spans="1:37" x14ac:dyDescent="0.2">
      <c r="A41" s="55"/>
      <c r="B41" s="654" t="s">
        <v>70</v>
      </c>
      <c r="C41" s="655"/>
      <c r="D41" s="655"/>
      <c r="E41" s="655"/>
      <c r="F41" s="655"/>
      <c r="G41" s="655"/>
      <c r="H41" s="655"/>
      <c r="I41" s="655"/>
      <c r="J41" s="655"/>
      <c r="K41" s="61"/>
      <c r="L41" s="61"/>
      <c r="M41" s="61"/>
      <c r="N41" s="61"/>
      <c r="O41" s="656" t="str">
        <f>IF(Antrag!O40="","",Antrag!O40)</f>
        <v/>
      </c>
      <c r="P41" s="656"/>
      <c r="Q41" s="656"/>
      <c r="R41" s="656"/>
      <c r="S41" s="656"/>
      <c r="T41" s="656"/>
      <c r="U41" s="656"/>
      <c r="V41" s="656"/>
      <c r="W41" s="656"/>
      <c r="X41" s="656"/>
      <c r="Y41" s="656"/>
      <c r="Z41" s="656"/>
      <c r="AA41" s="656"/>
      <c r="AB41" s="656"/>
      <c r="AC41" s="656"/>
      <c r="AD41" s="656"/>
      <c r="AE41" s="656"/>
      <c r="AF41" s="656"/>
      <c r="AG41" s="656"/>
      <c r="AH41" s="656"/>
      <c r="AI41" s="656"/>
      <c r="AJ41" s="657"/>
    </row>
    <row r="42" spans="1:37" x14ac:dyDescent="0.2">
      <c r="A42" s="55"/>
      <c r="B42" s="654" t="s">
        <v>71</v>
      </c>
      <c r="C42" s="655"/>
      <c r="D42" s="655"/>
      <c r="E42" s="655"/>
      <c r="F42" s="655"/>
      <c r="G42" s="655"/>
      <c r="H42" s="655"/>
      <c r="I42" s="655"/>
      <c r="J42" s="655"/>
      <c r="K42" s="61"/>
      <c r="L42" s="61"/>
      <c r="M42" s="61"/>
      <c r="N42" s="61"/>
      <c r="O42" s="656" t="str">
        <f>IF(Antrag!O41="","",Antrag!O41)</f>
        <v/>
      </c>
      <c r="P42" s="656"/>
      <c r="Q42" s="656"/>
      <c r="R42" s="656"/>
      <c r="S42" s="656"/>
      <c r="T42" s="656"/>
      <c r="U42" s="656"/>
      <c r="V42" s="656"/>
      <c r="W42" s="656"/>
      <c r="X42" s="656"/>
      <c r="Y42" s="656"/>
      <c r="Z42" s="656"/>
      <c r="AA42" s="656"/>
      <c r="AB42" s="656"/>
      <c r="AC42" s="656"/>
      <c r="AD42" s="656"/>
      <c r="AE42" s="656"/>
      <c r="AF42" s="656"/>
      <c r="AG42" s="656"/>
      <c r="AH42" s="656"/>
      <c r="AI42" s="656"/>
      <c r="AJ42" s="657"/>
    </row>
    <row r="43" spans="1:37" x14ac:dyDescent="0.2">
      <c r="A43" s="55"/>
      <c r="B43" s="654" t="s">
        <v>72</v>
      </c>
      <c r="C43" s="655"/>
      <c r="D43" s="655"/>
      <c r="E43" s="655"/>
      <c r="F43" s="655"/>
      <c r="G43" s="655"/>
      <c r="H43" s="655"/>
      <c r="I43" s="655"/>
      <c r="J43" s="655"/>
      <c r="K43" s="61"/>
      <c r="L43" s="61"/>
      <c r="M43" s="61"/>
      <c r="N43" s="61"/>
      <c r="O43" s="656" t="str">
        <f>IF(Antrag!O42="","",Antrag!O42)</f>
        <v/>
      </c>
      <c r="P43" s="656"/>
      <c r="Q43" s="656"/>
      <c r="R43" s="656"/>
      <c r="S43" s="656"/>
      <c r="T43" s="656"/>
      <c r="U43" s="656"/>
      <c r="V43" s="656"/>
      <c r="W43" s="656"/>
      <c r="X43" s="656"/>
      <c r="Y43" s="656"/>
      <c r="Z43" s="656"/>
      <c r="AA43" s="656"/>
      <c r="AB43" s="656"/>
      <c r="AC43" s="656"/>
      <c r="AD43" s="656"/>
      <c r="AE43" s="656"/>
      <c r="AF43" s="656"/>
      <c r="AG43" s="656"/>
      <c r="AH43" s="656"/>
      <c r="AI43" s="656"/>
      <c r="AJ43" s="657"/>
    </row>
    <row r="44" spans="1:37" x14ac:dyDescent="0.2">
      <c r="A44" s="55"/>
    </row>
    <row r="45" spans="1:37" x14ac:dyDescent="0.2">
      <c r="A45" s="55"/>
    </row>
    <row r="46" spans="1:37" x14ac:dyDescent="0.2">
      <c r="C46" s="78"/>
      <c r="D46" s="78"/>
      <c r="E46" s="78"/>
      <c r="F46" s="78"/>
      <c r="G46" s="60"/>
      <c r="H46" s="60"/>
      <c r="I46" s="60"/>
      <c r="J46" s="60"/>
      <c r="K46" s="60"/>
      <c r="L46" s="60"/>
      <c r="M46" s="60"/>
      <c r="N46" s="60"/>
      <c r="O46" s="60"/>
      <c r="P46" s="60"/>
      <c r="Q46" s="60"/>
      <c r="R46" s="60"/>
      <c r="S46" s="60"/>
      <c r="T46" s="60"/>
      <c r="U46" s="60"/>
      <c r="V46" s="60"/>
      <c r="W46" s="60"/>
      <c r="X46" s="60"/>
      <c r="Y46" s="60"/>
      <c r="Z46" s="60"/>
      <c r="AA46" s="60"/>
      <c r="AB46" s="477"/>
      <c r="AC46" s="477"/>
      <c r="AD46" s="477"/>
      <c r="AE46" s="477"/>
      <c r="AF46" s="477"/>
      <c r="AG46" s="477"/>
      <c r="AH46" s="60"/>
      <c r="AI46" s="60"/>
      <c r="AJ46" s="60"/>
    </row>
    <row r="47" spans="1:37" x14ac:dyDescent="0.2">
      <c r="C47" s="78"/>
      <c r="D47" s="78"/>
      <c r="E47" s="78"/>
      <c r="F47" s="78"/>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row>
    <row r="48" spans="1:37" x14ac:dyDescent="0.2">
      <c r="B48" s="79"/>
      <c r="C48" s="479"/>
      <c r="D48" s="479"/>
      <c r="E48" s="479"/>
      <c r="F48" s="479"/>
      <c r="G48" s="479"/>
      <c r="H48" s="479"/>
      <c r="I48" s="479"/>
      <c r="J48" s="479"/>
      <c r="K48" s="479"/>
      <c r="L48" s="479"/>
      <c r="M48" s="479"/>
      <c r="N48" s="479"/>
      <c r="O48" s="479"/>
      <c r="P48" s="479"/>
      <c r="Q48" s="80"/>
      <c r="R48" s="60"/>
      <c r="S48" s="479"/>
      <c r="T48" s="479"/>
      <c r="U48" s="479"/>
      <c r="V48" s="479"/>
      <c r="W48" s="479"/>
      <c r="X48" s="479"/>
      <c r="Y48" s="479"/>
      <c r="Z48" s="479"/>
      <c r="AA48" s="479"/>
      <c r="AB48" s="479"/>
      <c r="AC48" s="479"/>
      <c r="AD48" s="479"/>
      <c r="AE48" s="479"/>
      <c r="AF48" s="479"/>
      <c r="AG48" s="479"/>
      <c r="AH48" s="479"/>
      <c r="AI48" s="479"/>
      <c r="AJ48" s="60"/>
    </row>
    <row r="49" spans="2:36" ht="15" thickBot="1" x14ac:dyDescent="0.25">
      <c r="B49" s="81"/>
      <c r="C49" s="480"/>
      <c r="D49" s="480"/>
      <c r="E49" s="480"/>
      <c r="F49" s="480"/>
      <c r="G49" s="480"/>
      <c r="H49" s="480"/>
      <c r="I49" s="480"/>
      <c r="J49" s="480"/>
      <c r="K49" s="480"/>
      <c r="L49" s="480"/>
      <c r="M49" s="480"/>
      <c r="N49" s="480"/>
      <c r="O49" s="480"/>
      <c r="P49" s="480"/>
      <c r="Q49" s="80"/>
      <c r="R49" s="60"/>
      <c r="S49" s="480"/>
      <c r="T49" s="480"/>
      <c r="U49" s="480"/>
      <c r="V49" s="480"/>
      <c r="W49" s="480"/>
      <c r="X49" s="480"/>
      <c r="Y49" s="480"/>
      <c r="Z49" s="480"/>
      <c r="AA49" s="480"/>
      <c r="AB49" s="480"/>
      <c r="AC49" s="480"/>
      <c r="AD49" s="480"/>
      <c r="AE49" s="480"/>
      <c r="AF49" s="480"/>
      <c r="AG49" s="480"/>
      <c r="AH49" s="480"/>
      <c r="AI49" s="480"/>
      <c r="AJ49" s="60"/>
    </row>
    <row r="50" spans="2:36" x14ac:dyDescent="0.2">
      <c r="C50" s="473" t="s">
        <v>84</v>
      </c>
      <c r="D50" s="473"/>
      <c r="E50" s="473"/>
      <c r="F50" s="473"/>
      <c r="G50" s="473"/>
      <c r="H50" s="473"/>
      <c r="I50" s="473"/>
      <c r="J50" s="473"/>
      <c r="K50" s="473"/>
      <c r="L50" s="473"/>
      <c r="M50" s="473"/>
      <c r="N50" s="473"/>
      <c r="O50" s="473"/>
      <c r="P50" s="473"/>
      <c r="Q50" s="60"/>
      <c r="R50" s="60"/>
      <c r="S50" s="473" t="s">
        <v>85</v>
      </c>
      <c r="T50" s="473"/>
      <c r="U50" s="473"/>
      <c r="V50" s="473"/>
      <c r="W50" s="473"/>
      <c r="X50" s="473"/>
      <c r="Y50" s="473"/>
      <c r="Z50" s="473"/>
      <c r="AA50" s="473"/>
      <c r="AB50" s="473"/>
      <c r="AC50" s="473"/>
      <c r="AD50" s="473"/>
      <c r="AE50" s="473"/>
      <c r="AF50" s="473"/>
      <c r="AG50" s="473"/>
      <c r="AH50" s="473"/>
      <c r="AI50" s="473"/>
      <c r="AJ50" s="60"/>
    </row>
    <row r="51" spans="2:36" x14ac:dyDescent="0.2">
      <c r="U51" s="82"/>
      <c r="V51" s="82"/>
      <c r="W51" s="82"/>
      <c r="X51" s="82"/>
      <c r="Y51" s="82"/>
      <c r="Z51" s="82"/>
      <c r="AA51" s="82"/>
      <c r="AB51" s="82"/>
      <c r="AC51" s="82"/>
      <c r="AD51" s="82"/>
      <c r="AE51" s="82"/>
      <c r="AF51" s="82"/>
      <c r="AG51" s="82"/>
      <c r="AH51" s="82"/>
      <c r="AI51" s="82"/>
      <c r="AJ51" s="60"/>
    </row>
  </sheetData>
  <mergeCells count="96">
    <mergeCell ref="C50:P50"/>
    <mergeCell ref="S50:AI50"/>
    <mergeCell ref="C48:P49"/>
    <mergeCell ref="S48:AI49"/>
    <mergeCell ref="A4:Q4"/>
    <mergeCell ref="B43:J43"/>
    <mergeCell ref="O43:AJ43"/>
    <mergeCell ref="A38:AK38"/>
    <mergeCell ref="B40:J40"/>
    <mergeCell ref="O40:AJ40"/>
    <mergeCell ref="B41:J41"/>
    <mergeCell ref="O41:AJ41"/>
    <mergeCell ref="B42:J42"/>
    <mergeCell ref="O42:AJ42"/>
    <mergeCell ref="H26:N26"/>
    <mergeCell ref="P26:S26"/>
    <mergeCell ref="B27:G27"/>
    <mergeCell ref="H27:N27"/>
    <mergeCell ref="P27:S27"/>
    <mergeCell ref="V27:AB27"/>
    <mergeCell ref="AD27:AJ27"/>
    <mergeCell ref="AE46:AG46"/>
    <mergeCell ref="AB46:AD46"/>
    <mergeCell ref="A1:N1"/>
    <mergeCell ref="Y2:AJ8"/>
    <mergeCell ref="A6:N6"/>
    <mergeCell ref="AD12:AJ12"/>
    <mergeCell ref="AD13:AJ13"/>
    <mergeCell ref="A16:AK16"/>
    <mergeCell ref="B22:G23"/>
    <mergeCell ref="H22:N23"/>
    <mergeCell ref="O22:T23"/>
    <mergeCell ref="U22:AB23"/>
    <mergeCell ref="B26:G26"/>
    <mergeCell ref="B25:G25"/>
    <mergeCell ref="V26:AB26"/>
    <mergeCell ref="AD26:AJ26"/>
    <mergeCell ref="H25:N25"/>
    <mergeCell ref="P25:S25"/>
    <mergeCell ref="V25:AB25"/>
    <mergeCell ref="AD25:AJ25"/>
    <mergeCell ref="AC22:AJ23"/>
    <mergeCell ref="B24:G24"/>
    <mergeCell ref="H24:N24"/>
    <mergeCell ref="P24:S24"/>
    <mergeCell ref="V24:AB24"/>
    <mergeCell ref="AD24:AJ24"/>
    <mergeCell ref="B29:G29"/>
    <mergeCell ref="H29:N29"/>
    <mergeCell ref="P29:S29"/>
    <mergeCell ref="V29:AB29"/>
    <mergeCell ref="AD29:AJ29"/>
    <mergeCell ref="B28:G28"/>
    <mergeCell ref="H28:N28"/>
    <mergeCell ref="P28:S28"/>
    <mergeCell ref="V28:AB28"/>
    <mergeCell ref="AD28:AJ28"/>
    <mergeCell ref="B31:G31"/>
    <mergeCell ref="H31:N31"/>
    <mergeCell ref="P31:S31"/>
    <mergeCell ref="V31:AB31"/>
    <mergeCell ref="AD31:AJ31"/>
    <mergeCell ref="B30:G30"/>
    <mergeCell ref="H30:N30"/>
    <mergeCell ref="P30:S30"/>
    <mergeCell ref="V30:AB30"/>
    <mergeCell ref="AD30:AJ30"/>
    <mergeCell ref="AC36:AJ36"/>
    <mergeCell ref="B35:G35"/>
    <mergeCell ref="H35:N35"/>
    <mergeCell ref="P35:S35"/>
    <mergeCell ref="V35:AB35"/>
    <mergeCell ref="AD35:AJ35"/>
    <mergeCell ref="V36:AB36"/>
    <mergeCell ref="B34:G34"/>
    <mergeCell ref="H34:N34"/>
    <mergeCell ref="P34:S34"/>
    <mergeCell ref="V34:AB34"/>
    <mergeCell ref="AD34:AJ34"/>
    <mergeCell ref="B33:G33"/>
    <mergeCell ref="H33:N33"/>
    <mergeCell ref="P33:S33"/>
    <mergeCell ref="V33:AB33"/>
    <mergeCell ref="AD33:AJ33"/>
    <mergeCell ref="B32:G32"/>
    <mergeCell ref="H32:N32"/>
    <mergeCell ref="P32:S32"/>
    <mergeCell ref="V32:AB32"/>
    <mergeCell ref="AD32:AJ32"/>
    <mergeCell ref="B18:K18"/>
    <mergeCell ref="B19:K19"/>
    <mergeCell ref="L18:AJ18"/>
    <mergeCell ref="L19:Q19"/>
    <mergeCell ref="A2:Q2"/>
    <mergeCell ref="A3:Q3"/>
    <mergeCell ref="A5:Q5"/>
  </mergeCells>
  <conditionalFormatting sqref="L19">
    <cfRule type="cellIs" dxfId="195" priority="126" stopIfTrue="1" operator="equal">
      <formula>""</formula>
    </cfRule>
  </conditionalFormatting>
  <conditionalFormatting sqref="AD12">
    <cfRule type="cellIs" dxfId="194" priority="123" stopIfTrue="1" operator="equal">
      <formula>""</formula>
    </cfRule>
  </conditionalFormatting>
  <conditionalFormatting sqref="AD13">
    <cfRule type="cellIs" dxfId="193" priority="122" stopIfTrue="1" operator="equal">
      <formula>""</formula>
    </cfRule>
  </conditionalFormatting>
  <conditionalFormatting sqref="O40:O43">
    <cfRule type="cellIs" dxfId="192" priority="118" stopIfTrue="1" operator="equal">
      <formula>""</formula>
    </cfRule>
  </conditionalFormatting>
  <conditionalFormatting sqref="S48">
    <cfRule type="cellIs" dxfId="191" priority="108" stopIfTrue="1" operator="equal">
      <formula>""</formula>
    </cfRule>
  </conditionalFormatting>
  <conditionalFormatting sqref="C48">
    <cfRule type="cellIs" dxfId="190" priority="107" stopIfTrue="1" operator="equal">
      <formula>""</formula>
    </cfRule>
  </conditionalFormatting>
  <conditionalFormatting sqref="H24">
    <cfRule type="cellIs" dxfId="189" priority="21" stopIfTrue="1" operator="equal">
      <formula>""</formula>
    </cfRule>
  </conditionalFormatting>
  <conditionalFormatting sqref="H25">
    <cfRule type="cellIs" dxfId="188" priority="18" stopIfTrue="1" operator="equal">
      <formula>""</formula>
    </cfRule>
  </conditionalFormatting>
  <conditionalFormatting sqref="H26">
    <cfRule type="cellIs" dxfId="187" priority="17" stopIfTrue="1" operator="equal">
      <formula>""</formula>
    </cfRule>
  </conditionalFormatting>
  <conditionalFormatting sqref="H27 H30 H33">
    <cfRule type="cellIs" dxfId="186" priority="16" stopIfTrue="1" operator="equal">
      <formula>""</formula>
    </cfRule>
  </conditionalFormatting>
  <conditionalFormatting sqref="H29 H32 H35">
    <cfRule type="cellIs" dxfId="185" priority="14" stopIfTrue="1" operator="equal">
      <formula>""</formula>
    </cfRule>
  </conditionalFormatting>
  <conditionalFormatting sqref="V24:V35">
    <cfRule type="cellIs" dxfId="184" priority="20" stopIfTrue="1" operator="equal">
      <formula>""</formula>
    </cfRule>
  </conditionalFormatting>
  <conditionalFormatting sqref="AD24:AD35">
    <cfRule type="cellIs" dxfId="183" priority="19" stopIfTrue="1" operator="equal">
      <formula>""</formula>
    </cfRule>
  </conditionalFormatting>
  <conditionalFormatting sqref="H28 H31 H34">
    <cfRule type="cellIs" dxfId="182" priority="15" stopIfTrue="1" operator="equal">
      <formula>""</formula>
    </cfRule>
  </conditionalFormatting>
  <conditionalFormatting sqref="P24:P35">
    <cfRule type="expression" dxfId="181" priority="13">
      <formula>$P24=""</formula>
    </cfRule>
  </conditionalFormatting>
  <conditionalFormatting sqref="A19">
    <cfRule type="cellIs" dxfId="180" priority="3" stopIfTrue="1" operator="equal">
      <formula>""</formula>
    </cfRule>
  </conditionalFormatting>
  <conditionalFormatting sqref="L18">
    <cfRule type="cellIs" dxfId="179" priority="1" stopIfTrue="1" operator="equal">
      <formula>""</formula>
    </cfRule>
  </conditionalFormatting>
  <dataValidations count="1">
    <dataValidation type="list" allowBlank="1" showInputMessage="1" showErrorMessage="1" sqref="P24:S35">
      <formula1>$O$24:$O$25</formula1>
    </dataValidation>
  </dataValidations>
  <pageMargins left="0.7" right="0.7" top="0.78740157499999996" bottom="0.78740157499999996" header="0.3" footer="0.3"/>
  <pageSetup paperSize="9" orientation="portrait" horizontalDpi="4294967293" verticalDpi="4294967293" r:id="rId1"/>
  <headerFooter>
    <oddHeader xml:space="preserve">&amp;L&amp;16Landratsamt Wartburgkreis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U120"/>
  <sheetViews>
    <sheetView showGridLines="0" view="pageLayout" topLeftCell="A91" zoomScale="120" zoomScaleNormal="100" zoomScalePageLayoutView="120" workbookViewId="0">
      <selection activeCell="C113" sqref="C113:AE113"/>
    </sheetView>
  </sheetViews>
  <sheetFormatPr baseColWidth="10" defaultColWidth="2.42578125" defaultRowHeight="14.25" x14ac:dyDescent="0.2"/>
  <cols>
    <col min="1" max="1" width="1.28515625" style="56" customWidth="1"/>
    <col min="2" max="35" width="2.42578125" style="56"/>
    <col min="36" max="36" width="2.42578125" style="56" customWidth="1"/>
    <col min="37" max="37" width="0.85546875" style="124" customWidth="1"/>
    <col min="38" max="38" width="1" style="124" customWidth="1"/>
    <col min="39" max="51" width="4.85546875" style="56" customWidth="1"/>
    <col min="52" max="71" width="9" style="56" customWidth="1"/>
    <col min="72" max="16384" width="2.42578125" style="56"/>
  </cols>
  <sheetData>
    <row r="1" spans="1:38" s="55" customFormat="1" x14ac:dyDescent="0.2">
      <c r="A1" s="514" t="str">
        <f>IF(AND(A2="",A3="",A5="",A4=""),"Anschrift des Zuwendugsempfängers:","")</f>
        <v>Anschrift des Zuwendugsempfängers:</v>
      </c>
      <c r="B1" s="514"/>
      <c r="C1" s="514"/>
      <c r="D1" s="514"/>
      <c r="E1" s="514"/>
      <c r="F1" s="514"/>
      <c r="G1" s="514"/>
      <c r="H1" s="514"/>
      <c r="I1" s="514"/>
      <c r="J1" s="514"/>
      <c r="K1" s="514"/>
      <c r="L1" s="514"/>
      <c r="M1" s="514"/>
      <c r="N1" s="514"/>
      <c r="AK1" s="287"/>
      <c r="AL1" s="287"/>
    </row>
    <row r="2" spans="1:38" s="55" customFormat="1" ht="14.25" customHeight="1" x14ac:dyDescent="0.2">
      <c r="A2" s="620" t="str">
        <f>IF(O33="","",O32)</f>
        <v/>
      </c>
      <c r="B2" s="620"/>
      <c r="C2" s="620"/>
      <c r="D2" s="620"/>
      <c r="E2" s="620"/>
      <c r="F2" s="620"/>
      <c r="G2" s="620"/>
      <c r="H2" s="620"/>
      <c r="I2" s="620"/>
      <c r="J2" s="620"/>
      <c r="K2" s="620"/>
      <c r="L2" s="620"/>
      <c r="M2" s="620"/>
      <c r="N2" s="620"/>
      <c r="V2" s="68"/>
      <c r="W2" s="68"/>
      <c r="X2" s="68"/>
      <c r="Y2" s="515" t="s">
        <v>8</v>
      </c>
      <c r="Z2" s="516"/>
      <c r="AA2" s="516"/>
      <c r="AB2" s="516"/>
      <c r="AC2" s="516"/>
      <c r="AD2" s="516"/>
      <c r="AE2" s="516"/>
      <c r="AF2" s="516"/>
      <c r="AG2" s="516"/>
      <c r="AH2" s="516"/>
      <c r="AI2" s="516"/>
      <c r="AJ2" s="517"/>
      <c r="AK2" s="287"/>
      <c r="AL2" s="287"/>
    </row>
    <row r="3" spans="1:38" s="55" customFormat="1" ht="14.25" customHeight="1" x14ac:dyDescent="0.2">
      <c r="A3" s="620" t="str">
        <f>IF(AND(O32="",O33=""),"",IF(O33="",O32,O33))</f>
        <v/>
      </c>
      <c r="B3" s="620"/>
      <c r="C3" s="620"/>
      <c r="D3" s="620"/>
      <c r="E3" s="620"/>
      <c r="F3" s="620"/>
      <c r="G3" s="620"/>
      <c r="H3" s="620"/>
      <c r="I3" s="620"/>
      <c r="J3" s="620"/>
      <c r="K3" s="620"/>
      <c r="L3" s="620"/>
      <c r="M3" s="620"/>
      <c r="N3" s="620"/>
      <c r="U3" s="68"/>
      <c r="V3" s="68"/>
      <c r="W3" s="68"/>
      <c r="X3" s="68"/>
      <c r="Y3" s="518"/>
      <c r="Z3" s="519"/>
      <c r="AA3" s="519"/>
      <c r="AB3" s="519"/>
      <c r="AC3" s="519"/>
      <c r="AD3" s="519"/>
      <c r="AE3" s="519"/>
      <c r="AF3" s="519"/>
      <c r="AG3" s="519"/>
      <c r="AH3" s="519"/>
      <c r="AI3" s="519"/>
      <c r="AJ3" s="520"/>
      <c r="AK3" s="287"/>
      <c r="AL3" s="287"/>
    </row>
    <row r="4" spans="1:38" s="55" customFormat="1" ht="14.25" customHeight="1" x14ac:dyDescent="0.2">
      <c r="A4" s="620" t="str">
        <f>IF(O34="","",O34)</f>
        <v/>
      </c>
      <c r="B4" s="620"/>
      <c r="C4" s="620"/>
      <c r="D4" s="620"/>
      <c r="E4" s="620"/>
      <c r="F4" s="620"/>
      <c r="G4" s="620"/>
      <c r="H4" s="620"/>
      <c r="I4" s="620"/>
      <c r="J4" s="620"/>
      <c r="K4" s="620"/>
      <c r="L4" s="620"/>
      <c r="M4" s="620"/>
      <c r="N4" s="620"/>
      <c r="U4" s="68"/>
      <c r="V4" s="68"/>
      <c r="W4" s="68"/>
      <c r="X4" s="68"/>
      <c r="Y4" s="518"/>
      <c r="Z4" s="519"/>
      <c r="AA4" s="519"/>
      <c r="AB4" s="519"/>
      <c r="AC4" s="519"/>
      <c r="AD4" s="519"/>
      <c r="AE4" s="519"/>
      <c r="AF4" s="519"/>
      <c r="AG4" s="519"/>
      <c r="AH4" s="519"/>
      <c r="AI4" s="519"/>
      <c r="AJ4" s="520"/>
      <c r="AK4" s="287"/>
      <c r="AL4" s="287"/>
    </row>
    <row r="5" spans="1:38" s="55" customFormat="1" ht="14.25" customHeight="1" x14ac:dyDescent="0.2">
      <c r="A5" s="620" t="str">
        <f>IF(O35="","",O35)</f>
        <v/>
      </c>
      <c r="B5" s="620"/>
      <c r="C5" s="620"/>
      <c r="D5" s="620"/>
      <c r="E5" s="620"/>
      <c r="F5" s="620"/>
      <c r="G5" s="620"/>
      <c r="H5" s="620"/>
      <c r="I5" s="620"/>
      <c r="J5" s="620"/>
      <c r="K5" s="620"/>
      <c r="L5" s="620"/>
      <c r="M5" s="620"/>
      <c r="N5" s="620"/>
      <c r="W5" s="68"/>
      <c r="X5" s="68"/>
      <c r="Y5" s="518"/>
      <c r="Z5" s="519"/>
      <c r="AA5" s="519"/>
      <c r="AB5" s="519"/>
      <c r="AC5" s="519"/>
      <c r="AD5" s="519"/>
      <c r="AE5" s="519"/>
      <c r="AF5" s="519"/>
      <c r="AG5" s="519"/>
      <c r="AH5" s="519"/>
      <c r="AI5" s="519"/>
      <c r="AJ5" s="520"/>
      <c r="AK5" s="287"/>
      <c r="AL5" s="287"/>
    </row>
    <row r="6" spans="1:38" s="55" customFormat="1" ht="14.25" customHeight="1" x14ac:dyDescent="0.2">
      <c r="A6" s="69"/>
      <c r="B6" s="69"/>
      <c r="C6" s="69"/>
      <c r="D6" s="69"/>
      <c r="E6" s="69"/>
      <c r="F6" s="69"/>
      <c r="G6" s="69"/>
      <c r="H6" s="69"/>
      <c r="I6" s="69"/>
      <c r="J6" s="69"/>
      <c r="K6" s="69"/>
      <c r="L6" s="69"/>
      <c r="M6" s="69"/>
      <c r="N6" s="69"/>
      <c r="W6" s="68"/>
      <c r="X6" s="68"/>
      <c r="Y6" s="518"/>
      <c r="Z6" s="519"/>
      <c r="AA6" s="519"/>
      <c r="AB6" s="519"/>
      <c r="AC6" s="519"/>
      <c r="AD6" s="519"/>
      <c r="AE6" s="519"/>
      <c r="AF6" s="519"/>
      <c r="AG6" s="519"/>
      <c r="AH6" s="519"/>
      <c r="AI6" s="519"/>
      <c r="AJ6" s="520"/>
      <c r="AK6" s="287"/>
      <c r="AL6" s="287"/>
    </row>
    <row r="7" spans="1:38" s="55" customFormat="1" x14ac:dyDescent="0.2">
      <c r="U7" s="68"/>
      <c r="V7" s="68"/>
      <c r="W7" s="68"/>
      <c r="X7" s="68"/>
      <c r="Y7" s="518"/>
      <c r="Z7" s="519"/>
      <c r="AA7" s="519"/>
      <c r="AB7" s="519"/>
      <c r="AC7" s="519"/>
      <c r="AD7" s="519"/>
      <c r="AE7" s="519"/>
      <c r="AF7" s="519"/>
      <c r="AG7" s="519"/>
      <c r="AH7" s="519"/>
      <c r="AI7" s="519"/>
      <c r="AJ7" s="520"/>
      <c r="AK7" s="287"/>
      <c r="AL7" s="287"/>
    </row>
    <row r="8" spans="1:38" x14ac:dyDescent="0.2">
      <c r="X8" s="68"/>
      <c r="Y8" s="521"/>
      <c r="Z8" s="522"/>
      <c r="AA8" s="522"/>
      <c r="AB8" s="522"/>
      <c r="AC8" s="522"/>
      <c r="AD8" s="522"/>
      <c r="AE8" s="522"/>
      <c r="AF8" s="522"/>
      <c r="AG8" s="522"/>
      <c r="AH8" s="522"/>
      <c r="AI8" s="522"/>
      <c r="AJ8" s="523"/>
    </row>
    <row r="9" spans="1:38" x14ac:dyDescent="0.2">
      <c r="X9" s="55"/>
      <c r="Y9" s="55"/>
      <c r="Z9" s="55"/>
      <c r="AA9" s="55"/>
      <c r="AB9" s="55"/>
      <c r="AC9" s="55"/>
      <c r="AD9" s="55"/>
      <c r="AE9" s="55"/>
      <c r="AF9" s="55"/>
      <c r="AG9" s="55"/>
      <c r="AH9" s="55"/>
      <c r="AI9" s="55"/>
      <c r="AJ9" s="55"/>
    </row>
    <row r="10" spans="1:38" ht="15.75" customHeight="1" x14ac:dyDescent="0.2">
      <c r="A10" s="56" t="s">
        <v>1</v>
      </c>
      <c r="W10" s="62"/>
      <c r="X10" s="62"/>
      <c r="Y10" s="62"/>
      <c r="Z10" s="62"/>
      <c r="AA10" s="62"/>
      <c r="AB10" s="62"/>
      <c r="AC10" s="62"/>
      <c r="AD10" s="62"/>
      <c r="AE10" s="62"/>
      <c r="AF10" s="62"/>
      <c r="AG10" s="62"/>
      <c r="AH10" s="62"/>
      <c r="AI10" s="62"/>
      <c r="AJ10" s="62"/>
    </row>
    <row r="11" spans="1:38" ht="15.75" customHeight="1" x14ac:dyDescent="0.2">
      <c r="A11" s="56" t="s">
        <v>163</v>
      </c>
      <c r="W11" s="62"/>
      <c r="X11" s="62"/>
      <c r="Y11" s="62"/>
      <c r="Z11" s="62"/>
      <c r="AA11" s="62"/>
      <c r="AB11" s="62"/>
      <c r="AC11" s="62"/>
      <c r="AD11" s="62"/>
      <c r="AE11" s="62"/>
      <c r="AF11" s="62"/>
      <c r="AG11" s="62"/>
      <c r="AH11" s="62"/>
      <c r="AI11" s="62"/>
      <c r="AJ11" s="62"/>
    </row>
    <row r="12" spans="1:38" ht="15" x14ac:dyDescent="0.2">
      <c r="A12" s="56" t="s">
        <v>2</v>
      </c>
      <c r="L12" s="126"/>
      <c r="M12" s="126"/>
      <c r="N12" s="126"/>
      <c r="O12" s="57"/>
      <c r="P12" s="57"/>
      <c r="Q12" s="57" t="s">
        <v>61</v>
      </c>
      <c r="R12" s="58"/>
      <c r="S12" s="58"/>
      <c r="T12" s="58"/>
      <c r="U12" s="58"/>
      <c r="V12" s="58"/>
      <c r="W12" s="62"/>
      <c r="X12" s="62"/>
      <c r="Y12" s="191"/>
      <c r="Z12" s="191"/>
      <c r="AA12" s="191"/>
      <c r="AB12" s="191"/>
      <c r="AC12" s="191"/>
      <c r="AD12" s="709"/>
      <c r="AE12" s="709"/>
      <c r="AF12" s="709"/>
      <c r="AG12" s="709"/>
      <c r="AH12" s="709"/>
      <c r="AI12" s="709"/>
      <c r="AJ12" s="709"/>
    </row>
    <row r="13" spans="1:38" ht="15" x14ac:dyDescent="0.2">
      <c r="A13" s="56" t="s">
        <v>3</v>
      </c>
      <c r="L13" s="126"/>
      <c r="M13" s="126"/>
      <c r="N13" s="126"/>
      <c r="O13" s="57"/>
      <c r="P13" s="57"/>
      <c r="Q13" s="57" t="s">
        <v>62</v>
      </c>
      <c r="R13" s="58"/>
      <c r="S13" s="58"/>
      <c r="T13" s="58"/>
      <c r="U13" s="58"/>
      <c r="V13" s="58"/>
      <c r="W13" s="58"/>
      <c r="X13" s="58"/>
      <c r="Y13" s="708" t="s">
        <v>10</v>
      </c>
      <c r="Z13" s="708"/>
      <c r="AA13" s="708"/>
      <c r="AB13" s="708"/>
      <c r="AC13" s="708"/>
      <c r="AD13" s="525"/>
      <c r="AE13" s="525"/>
      <c r="AF13" s="525"/>
      <c r="AG13" s="525"/>
      <c r="AH13" s="525"/>
      <c r="AI13" s="525"/>
      <c r="AJ13" s="525"/>
    </row>
    <row r="14" spans="1:38" x14ac:dyDescent="0.2">
      <c r="L14" s="126"/>
      <c r="M14" s="126"/>
      <c r="N14" s="126"/>
      <c r="O14" s="57"/>
      <c r="P14" s="57"/>
      <c r="Q14" s="57" t="s">
        <v>63</v>
      </c>
      <c r="R14" s="58"/>
      <c r="S14" s="58"/>
      <c r="T14" s="58"/>
      <c r="U14" s="58"/>
      <c r="V14" s="58"/>
      <c r="W14" s="58"/>
      <c r="X14" s="58"/>
      <c r="Y14" s="59"/>
      <c r="Z14" s="59"/>
      <c r="AA14" s="59"/>
      <c r="AB14" s="59"/>
      <c r="AC14" s="59"/>
      <c r="AD14" s="59"/>
      <c r="AE14" s="59"/>
      <c r="AF14" s="59"/>
      <c r="AG14" s="59"/>
      <c r="AH14" s="59"/>
      <c r="AI14" s="59"/>
      <c r="AJ14" s="59"/>
      <c r="AK14" s="310"/>
    </row>
    <row r="15" spans="1:38" ht="12" customHeight="1" x14ac:dyDescent="0.2">
      <c r="L15" s="126"/>
      <c r="M15" s="126"/>
      <c r="N15" s="126"/>
      <c r="O15" s="57" t="s">
        <v>55</v>
      </c>
      <c r="P15" s="123" t="s">
        <v>53</v>
      </c>
      <c r="Q15" s="57" t="s">
        <v>64</v>
      </c>
      <c r="R15" s="58"/>
      <c r="S15" s="58"/>
      <c r="T15" s="58"/>
      <c r="U15" s="58"/>
      <c r="V15" s="58"/>
      <c r="W15" s="58"/>
      <c r="X15" s="58"/>
      <c r="Y15" s="59"/>
      <c r="Z15" s="59"/>
      <c r="AA15" s="59"/>
      <c r="AB15" s="59"/>
      <c r="AC15" s="59"/>
      <c r="AD15" s="59"/>
      <c r="AE15" s="59"/>
      <c r="AF15" s="59"/>
      <c r="AG15" s="59"/>
      <c r="AH15" s="59"/>
      <c r="AI15" s="59"/>
      <c r="AJ15" s="59"/>
      <c r="AK15" s="310"/>
    </row>
    <row r="16" spans="1:38" x14ac:dyDescent="0.2">
      <c r="L16" s="126"/>
      <c r="M16" s="126"/>
      <c r="N16" s="126"/>
      <c r="O16" s="57" t="s">
        <v>56</v>
      </c>
      <c r="P16" s="123" t="s">
        <v>54</v>
      </c>
      <c r="Q16" s="57" t="s">
        <v>65</v>
      </c>
      <c r="R16" s="58"/>
      <c r="S16" s="58"/>
      <c r="T16" s="58"/>
      <c r="U16" s="58"/>
      <c r="V16" s="58"/>
      <c r="W16" s="58"/>
      <c r="X16" s="58"/>
      <c r="Y16" s="59"/>
      <c r="Z16" s="59"/>
      <c r="AA16" s="59"/>
      <c r="AB16" s="59"/>
      <c r="AC16" s="59"/>
      <c r="AD16" s="59"/>
      <c r="AE16" s="59"/>
      <c r="AF16" s="59"/>
      <c r="AG16" s="59"/>
      <c r="AH16" s="59"/>
      <c r="AI16" s="59"/>
      <c r="AJ16" s="59"/>
      <c r="AK16" s="310"/>
    </row>
    <row r="17" spans="1:38" x14ac:dyDescent="0.2">
      <c r="L17" s="126"/>
      <c r="M17" s="126"/>
      <c r="N17" s="126"/>
      <c r="O17" s="57" t="s">
        <v>57</v>
      </c>
      <c r="P17" s="57"/>
      <c r="Q17" s="57" t="s">
        <v>66</v>
      </c>
      <c r="R17" s="58"/>
      <c r="S17" s="58"/>
      <c r="T17" s="58"/>
      <c r="U17" s="58"/>
      <c r="V17" s="58"/>
      <c r="W17" s="58"/>
      <c r="X17" s="58"/>
    </row>
    <row r="18" spans="1:38" ht="33.75" customHeight="1" x14ac:dyDescent="0.2">
      <c r="A18" s="645" t="s">
        <v>230</v>
      </c>
      <c r="B18" s="646"/>
      <c r="C18" s="646"/>
      <c r="D18" s="646"/>
      <c r="E18" s="646"/>
      <c r="F18" s="646"/>
      <c r="G18" s="646"/>
      <c r="H18" s="646"/>
      <c r="I18" s="646"/>
      <c r="J18" s="646"/>
      <c r="K18" s="646"/>
      <c r="L18" s="646"/>
      <c r="M18" s="646"/>
      <c r="N18" s="646"/>
      <c r="O18" s="646"/>
      <c r="P18" s="646"/>
      <c r="Q18" s="646"/>
      <c r="R18" s="646"/>
      <c r="S18" s="646"/>
      <c r="T18" s="646"/>
      <c r="U18" s="646"/>
      <c r="V18" s="646"/>
      <c r="W18" s="646"/>
      <c r="X18" s="646"/>
      <c r="Y18" s="646"/>
      <c r="Z18" s="646"/>
      <c r="AA18" s="646"/>
      <c r="AB18" s="646"/>
      <c r="AC18" s="646"/>
      <c r="AD18" s="646"/>
      <c r="AE18" s="646"/>
      <c r="AF18" s="646"/>
      <c r="AG18" s="646"/>
      <c r="AH18" s="646"/>
      <c r="AI18" s="646"/>
      <c r="AJ18" s="646"/>
      <c r="AK18" s="647"/>
    </row>
    <row r="19" spans="1:38" ht="6" customHeight="1" x14ac:dyDescent="0.2"/>
    <row r="20" spans="1:38" s="75" customFormat="1" ht="22.5" customHeight="1" x14ac:dyDescent="0.25">
      <c r="A20" s="460" t="s">
        <v>7</v>
      </c>
      <c r="B20" s="461"/>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2"/>
      <c r="AL20" s="308"/>
    </row>
    <row r="21" spans="1:38" ht="15" customHeight="1" x14ac:dyDescent="0.2">
      <c r="B21" s="453" t="s">
        <v>59</v>
      </c>
      <c r="C21" s="454"/>
      <c r="D21" s="454"/>
      <c r="E21" s="454"/>
      <c r="F21" s="454"/>
      <c r="G21" s="454"/>
      <c r="H21" s="454"/>
      <c r="I21" s="454"/>
      <c r="J21" s="454"/>
      <c r="K21" s="454"/>
      <c r="L21" s="454"/>
      <c r="M21" s="454"/>
      <c r="N21" s="454"/>
      <c r="O21" s="710"/>
      <c r="P21" s="710"/>
      <c r="Q21" s="710"/>
      <c r="R21" s="710"/>
      <c r="S21" s="710"/>
      <c r="T21" s="710"/>
      <c r="U21" s="710"/>
      <c r="V21" s="710"/>
      <c r="W21" s="710"/>
      <c r="X21" s="710"/>
      <c r="Y21" s="710"/>
      <c r="Z21" s="710"/>
      <c r="AA21" s="710"/>
      <c r="AB21" s="710"/>
      <c r="AC21" s="710"/>
      <c r="AD21" s="710"/>
      <c r="AE21" s="710"/>
      <c r="AF21" s="710"/>
      <c r="AG21" s="710"/>
      <c r="AH21" s="710"/>
      <c r="AI21" s="710"/>
      <c r="AJ21" s="147"/>
      <c r="AK21" s="209"/>
      <c r="AL21" s="209"/>
    </row>
    <row r="22" spans="1:38" x14ac:dyDescent="0.2">
      <c r="B22" s="455"/>
      <c r="C22" s="456"/>
      <c r="D22" s="456"/>
      <c r="E22" s="456"/>
      <c r="F22" s="456"/>
      <c r="G22" s="456"/>
      <c r="H22" s="456"/>
      <c r="I22" s="456"/>
      <c r="J22" s="456"/>
      <c r="K22" s="456"/>
      <c r="L22" s="456"/>
      <c r="M22" s="456"/>
      <c r="N22" s="456"/>
      <c r="O22" s="711"/>
      <c r="P22" s="711"/>
      <c r="Q22" s="711"/>
      <c r="R22" s="711"/>
      <c r="S22" s="711"/>
      <c r="T22" s="711"/>
      <c r="U22" s="711"/>
      <c r="V22" s="711"/>
      <c r="W22" s="711"/>
      <c r="X22" s="711"/>
      <c r="Y22" s="711"/>
      <c r="Z22" s="711"/>
      <c r="AA22" s="711"/>
      <c r="AB22" s="711"/>
      <c r="AC22" s="711"/>
      <c r="AD22" s="711"/>
      <c r="AE22" s="711"/>
      <c r="AF22" s="711"/>
      <c r="AG22" s="711"/>
      <c r="AH22" s="711"/>
      <c r="AI22" s="711"/>
      <c r="AJ22" s="148"/>
      <c r="AK22" s="209"/>
      <c r="AL22" s="209"/>
    </row>
    <row r="23" spans="1:38" x14ac:dyDescent="0.2">
      <c r="B23" s="446" t="s">
        <v>170</v>
      </c>
      <c r="C23" s="447"/>
      <c r="D23" s="447"/>
      <c r="E23" s="447"/>
      <c r="F23" s="447"/>
      <c r="G23" s="447"/>
      <c r="H23" s="447"/>
      <c r="I23" s="447"/>
      <c r="J23" s="447"/>
      <c r="K23" s="447"/>
      <c r="L23" s="447"/>
      <c r="M23" s="447"/>
      <c r="N23" s="447"/>
      <c r="O23" s="444"/>
      <c r="P23" s="444"/>
      <c r="Q23" s="444"/>
      <c r="R23" s="444"/>
      <c r="S23" s="444"/>
      <c r="T23" s="444"/>
      <c r="U23" s="444"/>
      <c r="V23" s="444"/>
      <c r="W23" s="444"/>
      <c r="X23" s="444"/>
      <c r="Y23" s="444"/>
      <c r="Z23" s="444"/>
      <c r="AA23" s="444"/>
      <c r="AB23" s="444"/>
      <c r="AC23" s="444"/>
      <c r="AD23" s="444"/>
      <c r="AE23" s="444"/>
      <c r="AF23" s="444"/>
      <c r="AG23" s="444"/>
      <c r="AH23" s="444"/>
      <c r="AI23" s="444"/>
      <c r="AJ23" s="445"/>
      <c r="AK23" s="209"/>
      <c r="AL23" s="209"/>
    </row>
    <row r="24" spans="1:38" ht="30.75" customHeight="1" x14ac:dyDescent="0.2">
      <c r="B24" s="446" t="s">
        <v>60</v>
      </c>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149"/>
      <c r="AK24" s="209"/>
      <c r="AL24" s="209"/>
    </row>
    <row r="25" spans="1:38" x14ac:dyDescent="0.2">
      <c r="B25" s="471" t="s">
        <v>58</v>
      </c>
      <c r="C25" s="472"/>
      <c r="D25" s="472"/>
      <c r="E25" s="472"/>
      <c r="F25" s="472"/>
      <c r="G25" s="472"/>
      <c r="H25" s="472"/>
      <c r="I25" s="472"/>
      <c r="J25" s="472"/>
      <c r="K25" s="472"/>
      <c r="L25" s="472"/>
      <c r="M25" s="472"/>
      <c r="N25" s="472"/>
      <c r="O25" s="447"/>
      <c r="P25" s="447"/>
      <c r="Q25" s="447"/>
      <c r="R25" s="447"/>
      <c r="S25" s="447"/>
      <c r="T25" s="447"/>
      <c r="U25" s="447"/>
      <c r="V25" s="447"/>
      <c r="W25" s="447"/>
      <c r="X25" s="447"/>
      <c r="Y25" s="447"/>
      <c r="Z25" s="447"/>
      <c r="AA25" s="447"/>
      <c r="AB25" s="447"/>
      <c r="AC25" s="447"/>
      <c r="AD25" s="447"/>
      <c r="AE25" s="447"/>
      <c r="AF25" s="447"/>
      <c r="AG25" s="447"/>
      <c r="AH25" s="447"/>
      <c r="AI25" s="447"/>
      <c r="AJ25" s="149"/>
      <c r="AK25" s="209"/>
      <c r="AL25" s="209"/>
    </row>
    <row r="26" spans="1:38" x14ac:dyDescent="0.2">
      <c r="B26" s="471" t="s">
        <v>99</v>
      </c>
      <c r="C26" s="472"/>
      <c r="D26" s="472"/>
      <c r="E26" s="472"/>
      <c r="F26" s="472"/>
      <c r="G26" s="472"/>
      <c r="H26" s="472"/>
      <c r="I26" s="472"/>
      <c r="J26" s="472"/>
      <c r="K26" s="472"/>
      <c r="L26" s="472"/>
      <c r="M26" s="472"/>
      <c r="N26" s="156"/>
      <c r="O26" s="705"/>
      <c r="P26" s="705"/>
      <c r="Q26" s="705"/>
      <c r="R26" s="705"/>
      <c r="S26" s="705"/>
      <c r="T26" s="157"/>
      <c r="U26" s="157"/>
      <c r="V26" s="157"/>
      <c r="W26" s="157"/>
      <c r="X26" s="157"/>
      <c r="Y26" s="157"/>
      <c r="Z26" s="157"/>
      <c r="AA26" s="157"/>
      <c r="AB26" s="157"/>
      <c r="AC26" s="157"/>
      <c r="AD26" s="157"/>
      <c r="AE26" s="157"/>
      <c r="AF26" s="157"/>
      <c r="AG26" s="157"/>
      <c r="AH26" s="157"/>
      <c r="AI26" s="157"/>
      <c r="AJ26" s="158"/>
      <c r="AK26" s="209"/>
      <c r="AL26" s="209"/>
    </row>
    <row r="27" spans="1:38" x14ac:dyDescent="0.2">
      <c r="B27" s="471" t="s">
        <v>100</v>
      </c>
      <c r="C27" s="472"/>
      <c r="D27" s="472"/>
      <c r="E27" s="472"/>
      <c r="F27" s="472"/>
      <c r="G27" s="472"/>
      <c r="H27" s="472"/>
      <c r="I27" s="472"/>
      <c r="J27" s="472"/>
      <c r="K27" s="472"/>
      <c r="L27" s="472"/>
      <c r="M27" s="472"/>
      <c r="N27" s="157"/>
      <c r="O27" s="705"/>
      <c r="P27" s="707"/>
      <c r="Q27" s="707"/>
      <c r="R27" s="707"/>
      <c r="S27" s="707"/>
      <c r="T27" s="157"/>
      <c r="U27" s="157"/>
      <c r="V27" s="157"/>
      <c r="W27" s="157"/>
      <c r="X27" s="157"/>
      <c r="Y27" s="157"/>
      <c r="Z27" s="157"/>
      <c r="AA27" s="157"/>
      <c r="AB27" s="157"/>
      <c r="AC27" s="157"/>
      <c r="AD27" s="157"/>
      <c r="AE27" s="157"/>
      <c r="AF27" s="157"/>
      <c r="AG27" s="157"/>
      <c r="AH27" s="157"/>
      <c r="AI27" s="157"/>
      <c r="AJ27" s="158"/>
      <c r="AK27" s="209"/>
      <c r="AL27" s="209"/>
    </row>
    <row r="28" spans="1:38" ht="15" customHeight="1" x14ac:dyDescent="0.2">
      <c r="B28" s="471" t="s">
        <v>101</v>
      </c>
      <c r="C28" s="472"/>
      <c r="D28" s="472"/>
      <c r="E28" s="472"/>
      <c r="F28" s="472"/>
      <c r="G28" s="472"/>
      <c r="H28" s="472"/>
      <c r="I28" s="472"/>
      <c r="J28" s="472"/>
      <c r="K28" s="472"/>
      <c r="L28" s="472"/>
      <c r="M28" s="472"/>
      <c r="N28" s="156"/>
      <c r="O28" s="705"/>
      <c r="P28" s="705"/>
      <c r="Q28" s="705"/>
      <c r="R28" s="705"/>
      <c r="S28" s="705"/>
      <c r="T28" s="706" t="s">
        <v>6</v>
      </c>
      <c r="U28" s="706"/>
      <c r="V28" s="706"/>
      <c r="W28" s="705"/>
      <c r="X28" s="705"/>
      <c r="Y28" s="705"/>
      <c r="Z28" s="705"/>
      <c r="AA28" s="705"/>
      <c r="AB28" s="157"/>
      <c r="AC28" s="156"/>
      <c r="AD28" s="156"/>
      <c r="AE28" s="157"/>
      <c r="AF28" s="157"/>
      <c r="AG28" s="157"/>
      <c r="AH28" s="157"/>
      <c r="AI28" s="157"/>
      <c r="AJ28" s="158"/>
      <c r="AK28" s="209"/>
      <c r="AL28" s="209"/>
    </row>
    <row r="29" spans="1:38" x14ac:dyDescent="0.2">
      <c r="B29" s="159" t="s">
        <v>102</v>
      </c>
      <c r="C29" s="160"/>
      <c r="D29" s="160"/>
      <c r="E29" s="160"/>
      <c r="F29" s="160"/>
      <c r="G29" s="160"/>
      <c r="H29" s="160"/>
      <c r="I29" s="160"/>
      <c r="J29" s="160"/>
      <c r="K29" s="160"/>
      <c r="L29" s="160"/>
      <c r="M29" s="160"/>
      <c r="N29" s="156"/>
      <c r="O29" s="705"/>
      <c r="P29" s="705"/>
      <c r="Q29" s="705"/>
      <c r="R29" s="705"/>
      <c r="S29" s="705"/>
      <c r="T29" s="706" t="s">
        <v>6</v>
      </c>
      <c r="U29" s="706"/>
      <c r="V29" s="706"/>
      <c r="W29" s="705"/>
      <c r="X29" s="705"/>
      <c r="Y29" s="705"/>
      <c r="Z29" s="705"/>
      <c r="AA29" s="705"/>
      <c r="AB29" s="157"/>
      <c r="AC29" s="161"/>
      <c r="AD29" s="157"/>
      <c r="AE29" s="157"/>
      <c r="AF29" s="157"/>
      <c r="AG29" s="157"/>
      <c r="AH29" s="157"/>
      <c r="AI29" s="162"/>
      <c r="AJ29" s="163"/>
      <c r="AK29" s="209"/>
      <c r="AL29" s="209"/>
    </row>
    <row r="30" spans="1:38" ht="5.85" customHeight="1" x14ac:dyDescent="0.2">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209"/>
      <c r="AL30" s="209"/>
    </row>
    <row r="31" spans="1:38" ht="21.75" customHeight="1" x14ac:dyDescent="0.2">
      <c r="A31" s="460" t="s">
        <v>96</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2"/>
    </row>
    <row r="32" spans="1:38" ht="15.75" customHeight="1" x14ac:dyDescent="0.2">
      <c r="B32" s="467" t="s">
        <v>166</v>
      </c>
      <c r="C32" s="468"/>
      <c r="D32" s="468"/>
      <c r="E32" s="468"/>
      <c r="F32" s="468"/>
      <c r="G32" s="468"/>
      <c r="H32" s="468"/>
      <c r="I32" s="468"/>
      <c r="J32" s="468"/>
      <c r="K32" s="468"/>
      <c r="L32" s="468" t="str">
        <f>IF(O32="","Name","")</f>
        <v>Name</v>
      </c>
      <c r="M32" s="468"/>
      <c r="N32" s="468"/>
      <c r="O32" s="712"/>
      <c r="P32" s="712"/>
      <c r="Q32" s="712"/>
      <c r="R32" s="712"/>
      <c r="S32" s="712"/>
      <c r="T32" s="712"/>
      <c r="U32" s="712"/>
      <c r="V32" s="712"/>
      <c r="W32" s="712"/>
      <c r="X32" s="712"/>
      <c r="Y32" s="712"/>
      <c r="Z32" s="712"/>
      <c r="AA32" s="712"/>
      <c r="AB32" s="712"/>
      <c r="AC32" s="712"/>
      <c r="AD32" s="712"/>
      <c r="AE32" s="712"/>
      <c r="AF32" s="712"/>
      <c r="AG32" s="712"/>
      <c r="AH32" s="712"/>
      <c r="AI32" s="712"/>
      <c r="AJ32" s="713"/>
      <c r="AK32" s="129"/>
      <c r="AL32" s="129"/>
    </row>
    <row r="33" spans="1:38" ht="15" customHeight="1" x14ac:dyDescent="0.2">
      <c r="B33" s="446" t="s">
        <v>167</v>
      </c>
      <c r="C33" s="447"/>
      <c r="D33" s="447"/>
      <c r="E33" s="447"/>
      <c r="F33" s="447"/>
      <c r="G33" s="447"/>
      <c r="H33" s="447"/>
      <c r="I33" s="447"/>
      <c r="J33" s="447"/>
      <c r="K33" s="447"/>
      <c r="L33" s="447"/>
      <c r="M33" s="447"/>
      <c r="N33" s="447"/>
      <c r="O33" s="444" t="str">
        <f>IF(Antrag!O32="","",Antrag!O32)</f>
        <v/>
      </c>
      <c r="P33" s="444"/>
      <c r="Q33" s="444"/>
      <c r="R33" s="444"/>
      <c r="S33" s="444"/>
      <c r="T33" s="444"/>
      <c r="U33" s="444"/>
      <c r="V33" s="444"/>
      <c r="W33" s="444"/>
      <c r="X33" s="444"/>
      <c r="Y33" s="444"/>
      <c r="Z33" s="444"/>
      <c r="AA33" s="444"/>
      <c r="AB33" s="444"/>
      <c r="AC33" s="444"/>
      <c r="AD33" s="444"/>
      <c r="AE33" s="444"/>
      <c r="AF33" s="444"/>
      <c r="AG33" s="444"/>
      <c r="AH33" s="444"/>
      <c r="AI33" s="444"/>
      <c r="AJ33" s="445"/>
      <c r="AK33" s="129"/>
      <c r="AL33" s="129"/>
    </row>
    <row r="34" spans="1:38" ht="15" customHeight="1" x14ac:dyDescent="0.2">
      <c r="B34" s="446" t="s">
        <v>169</v>
      </c>
      <c r="C34" s="447"/>
      <c r="D34" s="447"/>
      <c r="E34" s="447"/>
      <c r="F34" s="447"/>
      <c r="G34" s="447"/>
      <c r="H34" s="447"/>
      <c r="I34" s="447"/>
      <c r="J34" s="447"/>
      <c r="K34" s="447"/>
      <c r="L34" s="447"/>
      <c r="M34" s="447"/>
      <c r="N34" s="447"/>
      <c r="O34" s="444" t="str">
        <f>IF(Antrag!O33="","",Antrag!O33)</f>
        <v/>
      </c>
      <c r="P34" s="444"/>
      <c r="Q34" s="444"/>
      <c r="R34" s="444"/>
      <c r="S34" s="444"/>
      <c r="T34" s="444"/>
      <c r="U34" s="444"/>
      <c r="V34" s="444"/>
      <c r="W34" s="444"/>
      <c r="X34" s="444"/>
      <c r="Y34" s="444"/>
      <c r="Z34" s="444"/>
      <c r="AA34" s="444"/>
      <c r="AB34" s="444"/>
      <c r="AC34" s="444"/>
      <c r="AD34" s="444"/>
      <c r="AE34" s="444"/>
      <c r="AF34" s="444"/>
      <c r="AG34" s="444"/>
      <c r="AH34" s="444"/>
      <c r="AI34" s="444"/>
      <c r="AJ34" s="445"/>
      <c r="AK34" s="129"/>
      <c r="AL34" s="129"/>
    </row>
    <row r="35" spans="1:38" x14ac:dyDescent="0.2">
      <c r="B35" s="446" t="s">
        <v>168</v>
      </c>
      <c r="C35" s="447"/>
      <c r="D35" s="447"/>
      <c r="E35" s="447"/>
      <c r="F35" s="447"/>
      <c r="G35" s="447"/>
      <c r="H35" s="447"/>
      <c r="I35" s="447"/>
      <c r="J35" s="447"/>
      <c r="K35" s="447"/>
      <c r="L35" s="447"/>
      <c r="M35" s="447"/>
      <c r="N35" s="447"/>
      <c r="O35" s="444" t="str">
        <f>IF(Antrag!O34="","",Antrag!O34)</f>
        <v/>
      </c>
      <c r="P35" s="444"/>
      <c r="Q35" s="444"/>
      <c r="R35" s="444"/>
      <c r="S35" s="444"/>
      <c r="T35" s="444"/>
      <c r="U35" s="444"/>
      <c r="V35" s="444"/>
      <c r="W35" s="444"/>
      <c r="X35" s="444"/>
      <c r="Y35" s="444"/>
      <c r="Z35" s="444"/>
      <c r="AA35" s="444"/>
      <c r="AB35" s="444"/>
      <c r="AC35" s="444"/>
      <c r="AD35" s="444"/>
      <c r="AE35" s="444"/>
      <c r="AF35" s="444"/>
      <c r="AG35" s="444"/>
      <c r="AH35" s="444"/>
      <c r="AI35" s="444"/>
      <c r="AJ35" s="445"/>
      <c r="AK35" s="129"/>
      <c r="AL35" s="129"/>
    </row>
    <row r="36" spans="1:38" x14ac:dyDescent="0.2">
      <c r="B36" s="453" t="s">
        <v>97</v>
      </c>
      <c r="C36" s="454"/>
      <c r="D36" s="454"/>
      <c r="E36" s="454"/>
      <c r="F36" s="454"/>
      <c r="G36" s="454"/>
      <c r="H36" s="454"/>
      <c r="I36" s="454"/>
      <c r="J36" s="454"/>
      <c r="K36" s="454"/>
      <c r="L36" s="454"/>
      <c r="M36" s="454"/>
      <c r="N36" s="454"/>
      <c r="O36" s="444" t="str">
        <f>IF(Antrag!O35="","",Antrag!O35)</f>
        <v/>
      </c>
      <c r="P36" s="444"/>
      <c r="Q36" s="444"/>
      <c r="R36" s="444"/>
      <c r="S36" s="444"/>
      <c r="T36" s="444"/>
      <c r="U36" s="444"/>
      <c r="V36" s="444"/>
      <c r="W36" s="444"/>
      <c r="X36" s="444"/>
      <c r="Y36" s="444"/>
      <c r="Z36" s="444"/>
      <c r="AA36" s="444"/>
      <c r="AB36" s="444"/>
      <c r="AC36" s="444"/>
      <c r="AD36" s="444"/>
      <c r="AE36" s="444"/>
      <c r="AF36" s="444"/>
      <c r="AG36" s="444"/>
      <c r="AH36" s="444"/>
      <c r="AI36" s="444"/>
      <c r="AJ36" s="445"/>
      <c r="AK36" s="129"/>
      <c r="AL36" s="129"/>
    </row>
    <row r="37" spans="1:38" ht="15" customHeight="1" x14ac:dyDescent="0.2">
      <c r="A37" s="55"/>
      <c r="B37" s="469"/>
      <c r="C37" s="470"/>
      <c r="D37" s="470"/>
      <c r="E37" s="470"/>
      <c r="F37" s="470"/>
      <c r="G37" s="470"/>
      <c r="H37" s="470"/>
      <c r="I37" s="470"/>
      <c r="J37" s="470"/>
      <c r="K37" s="470"/>
      <c r="L37" s="470"/>
      <c r="M37" s="470"/>
      <c r="N37" s="470"/>
      <c r="O37" s="535" t="s">
        <v>4</v>
      </c>
      <c r="P37" s="535"/>
      <c r="Q37" s="714" t="str">
        <f>IF(Antrag!Q36="","",Antrag!Q36)</f>
        <v/>
      </c>
      <c r="R37" s="714"/>
      <c r="S37" s="714"/>
      <c r="T37" s="714"/>
      <c r="U37" s="714"/>
      <c r="V37" s="714"/>
      <c r="W37" s="535" t="s">
        <v>5</v>
      </c>
      <c r="X37" s="535"/>
      <c r="Y37" s="537"/>
      <c r="Z37" s="537"/>
      <c r="AA37" s="537"/>
      <c r="AB37" s="537"/>
      <c r="AC37" s="537"/>
      <c r="AD37" s="537"/>
      <c r="AE37" s="537"/>
      <c r="AF37" s="537"/>
      <c r="AG37" s="537"/>
      <c r="AH37" s="537"/>
      <c r="AI37" s="537"/>
      <c r="AJ37" s="715"/>
      <c r="AK37" s="129" t="s">
        <v>41</v>
      </c>
      <c r="AL37" s="129"/>
    </row>
    <row r="38" spans="1:38" ht="15.75" customHeight="1" x14ac:dyDescent="0.2">
      <c r="A38" s="55"/>
      <c r="B38" s="719" t="s">
        <v>98</v>
      </c>
      <c r="C38" s="720"/>
      <c r="D38" s="720"/>
      <c r="E38" s="720"/>
      <c r="F38" s="720"/>
      <c r="G38" s="720"/>
      <c r="H38" s="720"/>
      <c r="I38" s="720"/>
      <c r="J38" s="720"/>
      <c r="K38" s="720"/>
      <c r="L38" s="720"/>
      <c r="M38" s="720"/>
      <c r="N38" s="132"/>
      <c r="O38" s="444"/>
      <c r="P38" s="444"/>
      <c r="Q38" s="444"/>
      <c r="R38" s="444"/>
      <c r="S38" s="444"/>
      <c r="T38" s="444"/>
      <c r="U38" s="444"/>
      <c r="V38" s="444"/>
      <c r="W38" s="444"/>
      <c r="X38" s="444"/>
      <c r="Y38" s="444"/>
      <c r="Z38" s="444"/>
      <c r="AA38" s="444"/>
      <c r="AB38" s="444"/>
      <c r="AC38" s="444"/>
      <c r="AD38" s="444"/>
      <c r="AE38" s="444"/>
      <c r="AF38" s="444"/>
      <c r="AG38" s="444"/>
      <c r="AH38" s="444"/>
      <c r="AI38" s="444"/>
      <c r="AJ38" s="445"/>
      <c r="AK38" s="129" t="s">
        <v>42</v>
      </c>
      <c r="AL38" s="129"/>
    </row>
    <row r="39" spans="1:38" ht="15" customHeight="1" x14ac:dyDescent="0.2">
      <c r="A39" s="55"/>
      <c r="B39" s="721"/>
      <c r="C39" s="722"/>
      <c r="D39" s="722"/>
      <c r="E39" s="722"/>
      <c r="F39" s="722"/>
      <c r="G39" s="722"/>
      <c r="H39" s="722"/>
      <c r="I39" s="722"/>
      <c r="J39" s="722"/>
      <c r="K39" s="722"/>
      <c r="L39" s="722"/>
      <c r="M39" s="722"/>
      <c r="N39" s="133"/>
      <c r="O39" s="723" t="s">
        <v>4</v>
      </c>
      <c r="P39" s="723"/>
      <c r="Q39" s="691"/>
      <c r="R39" s="691"/>
      <c r="S39" s="691"/>
      <c r="T39" s="691"/>
      <c r="U39" s="691"/>
      <c r="V39" s="691"/>
      <c r="W39" s="723" t="s">
        <v>5</v>
      </c>
      <c r="X39" s="723"/>
      <c r="Y39" s="724"/>
      <c r="Z39" s="724"/>
      <c r="AA39" s="724"/>
      <c r="AB39" s="724"/>
      <c r="AC39" s="724"/>
      <c r="AD39" s="724"/>
      <c r="AE39" s="724"/>
      <c r="AF39" s="724"/>
      <c r="AG39" s="724"/>
      <c r="AH39" s="724"/>
      <c r="AI39" s="724"/>
      <c r="AJ39" s="725"/>
      <c r="AK39" s="129"/>
      <c r="AL39" s="129"/>
    </row>
    <row r="40" spans="1:38" ht="15" customHeight="1" x14ac:dyDescent="0.2">
      <c r="A40" s="55"/>
      <c r="B40" s="726" t="s">
        <v>217</v>
      </c>
      <c r="C40" s="727"/>
      <c r="D40" s="727"/>
      <c r="E40" s="727"/>
      <c r="F40" s="727"/>
      <c r="G40" s="727"/>
      <c r="H40" s="727"/>
      <c r="I40" s="727"/>
      <c r="J40" s="727"/>
      <c r="K40" s="727"/>
      <c r="L40" s="727"/>
      <c r="M40" s="727"/>
      <c r="N40" s="727"/>
      <c r="O40" s="727"/>
      <c r="P40" s="727"/>
      <c r="Q40" s="727"/>
      <c r="R40" s="727"/>
      <c r="S40" s="727"/>
      <c r="T40" s="727"/>
      <c r="U40" s="727"/>
      <c r="V40" s="727"/>
      <c r="W40" s="727"/>
      <c r="X40" s="727"/>
      <c r="Y40" s="728"/>
      <c r="Z40" s="728"/>
      <c r="AA40" s="728"/>
      <c r="AB40" s="728"/>
      <c r="AC40" s="728"/>
      <c r="AD40" s="728"/>
      <c r="AE40" s="728"/>
      <c r="AF40" s="119"/>
      <c r="AG40" s="119"/>
      <c r="AH40" s="119"/>
      <c r="AI40" s="119"/>
      <c r="AJ40" s="67"/>
      <c r="AK40" s="129"/>
      <c r="AL40" s="129"/>
    </row>
    <row r="41" spans="1:38" ht="15.75" customHeight="1" x14ac:dyDescent="0.2">
      <c r="A41" s="55"/>
    </row>
    <row r="42" spans="1:38" ht="15.75" x14ac:dyDescent="0.25">
      <c r="A42" s="411" t="str">
        <f>IF($O$32="","",$O$32)</f>
        <v/>
      </c>
      <c r="B42" s="412"/>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3"/>
    </row>
    <row r="43" spans="1:38" ht="15" customHeight="1" x14ac:dyDescent="0.25">
      <c r="A43" s="414" t="str">
        <f>IF($O$21="","",$O$21)</f>
        <v/>
      </c>
      <c r="B43" s="415"/>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6"/>
    </row>
    <row r="44" spans="1:38" ht="15" x14ac:dyDescent="0.25">
      <c r="A44" s="417" t="str">
        <f>IF($O$23="","",$O$23)</f>
        <v/>
      </c>
      <c r="B44" s="418"/>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20"/>
    </row>
    <row r="45" spans="1:38" ht="15" customHeight="1" x14ac:dyDescent="0.2">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220"/>
    </row>
    <row r="46" spans="1:38" ht="18.75" customHeight="1" x14ac:dyDescent="0.2">
      <c r="A46" s="658" t="s">
        <v>74</v>
      </c>
      <c r="B46" s="658"/>
      <c r="C46" s="658"/>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row>
    <row r="47" spans="1:38" ht="15" customHeight="1" x14ac:dyDescent="0.2">
      <c r="B47" s="166"/>
      <c r="C47" s="150"/>
      <c r="D47" s="150"/>
      <c r="E47" s="150"/>
      <c r="F47" s="150"/>
      <c r="G47" s="150"/>
      <c r="H47" s="150"/>
      <c r="I47" s="150"/>
      <c r="J47" s="150"/>
      <c r="K47" s="150"/>
      <c r="L47" s="150"/>
      <c r="M47" s="150"/>
      <c r="N47" s="150"/>
      <c r="O47" s="150"/>
      <c r="P47" s="150"/>
      <c r="Q47" s="150"/>
      <c r="R47" s="150"/>
      <c r="S47" s="150"/>
      <c r="T47" s="151"/>
      <c r="U47" s="662" t="s">
        <v>320</v>
      </c>
      <c r="V47" s="663"/>
      <c r="W47" s="663"/>
      <c r="X47" s="663"/>
      <c r="Y47" s="663"/>
      <c r="Z47" s="663"/>
      <c r="AA47" s="663"/>
      <c r="AB47" s="664"/>
      <c r="AC47" s="659" t="s">
        <v>103</v>
      </c>
      <c r="AD47" s="660"/>
      <c r="AE47" s="660"/>
      <c r="AF47" s="660"/>
      <c r="AG47" s="660"/>
      <c r="AH47" s="660"/>
      <c r="AI47" s="660"/>
      <c r="AJ47" s="661"/>
    </row>
    <row r="48" spans="1:38" ht="15" customHeight="1" x14ac:dyDescent="0.2">
      <c r="B48" s="152" t="s">
        <v>136</v>
      </c>
      <c r="C48" s="153"/>
      <c r="D48" s="153"/>
      <c r="E48" s="153"/>
      <c r="F48" s="153"/>
      <c r="G48" s="153"/>
      <c r="H48" s="153"/>
      <c r="I48" s="153"/>
      <c r="J48" s="153"/>
      <c r="K48" s="153"/>
      <c r="L48" s="153"/>
      <c r="M48" s="153"/>
      <c r="N48" s="153"/>
      <c r="O48" s="153"/>
      <c r="P48" s="153"/>
      <c r="Q48" s="153"/>
      <c r="R48" s="153"/>
      <c r="S48" s="153"/>
      <c r="T48" s="154"/>
      <c r="U48" s="152"/>
      <c r="V48" s="464">
        <f>Antrag!AC44</f>
        <v>0</v>
      </c>
      <c r="W48" s="464"/>
      <c r="X48" s="464"/>
      <c r="Y48" s="464"/>
      <c r="Z48" s="464"/>
      <c r="AA48" s="464"/>
      <c r="AB48" s="154"/>
      <c r="AC48" s="152"/>
      <c r="AD48" s="153"/>
      <c r="AE48" s="464">
        <f>'VN Personal'!T242+'VN Personal'!T218+'VN Personal'!T194+'VN Personal'!T170+'VN Personal'!T146+'VN Personal'!T122+'VN Personal'!T98+'VN Personal'!T74+'VN Personal'!T50+'VN Personal'!T26</f>
        <v>0</v>
      </c>
      <c r="AF48" s="464"/>
      <c r="AG48" s="464"/>
      <c r="AH48" s="464"/>
      <c r="AI48" s="464"/>
      <c r="AJ48" s="665"/>
    </row>
    <row r="49" spans="1:38" ht="15" customHeight="1" x14ac:dyDescent="0.2">
      <c r="B49" s="152" t="s">
        <v>104</v>
      </c>
      <c r="C49" s="153"/>
      <c r="D49" s="153"/>
      <c r="E49" s="153"/>
      <c r="F49" s="153"/>
      <c r="G49" s="153"/>
      <c r="H49" s="153"/>
      <c r="I49" s="153"/>
      <c r="J49" s="153"/>
      <c r="K49" s="153"/>
      <c r="L49" s="153"/>
      <c r="M49" s="153"/>
      <c r="N49" s="153"/>
      <c r="O49" s="153"/>
      <c r="P49" s="153"/>
      <c r="Q49" s="153"/>
      <c r="R49" s="153"/>
      <c r="S49" s="153"/>
      <c r="T49" s="154"/>
      <c r="U49" s="152"/>
      <c r="V49" s="464">
        <f>Antrag!AC45</f>
        <v>0</v>
      </c>
      <c r="W49" s="464"/>
      <c r="X49" s="464"/>
      <c r="Y49" s="464"/>
      <c r="Z49" s="464"/>
      <c r="AA49" s="464"/>
      <c r="AB49" s="154"/>
      <c r="AC49" s="152"/>
      <c r="AD49" s="153"/>
      <c r="AE49" s="464">
        <f>SUM('VN Sachausgaben'!H3:H62)</f>
        <v>0</v>
      </c>
      <c r="AF49" s="464"/>
      <c r="AG49" s="464"/>
      <c r="AH49" s="464"/>
      <c r="AI49" s="464"/>
      <c r="AJ49" s="665"/>
    </row>
    <row r="50" spans="1:38" ht="26.25" customHeight="1" thickBot="1" x14ac:dyDescent="0.25">
      <c r="B50" s="717" t="s">
        <v>129</v>
      </c>
      <c r="C50" s="718"/>
      <c r="D50" s="718"/>
      <c r="E50" s="718"/>
      <c r="F50" s="718"/>
      <c r="G50" s="718"/>
      <c r="H50" s="718"/>
      <c r="I50" s="718"/>
      <c r="J50" s="718"/>
      <c r="K50" s="718"/>
      <c r="L50" s="718"/>
      <c r="M50" s="718"/>
      <c r="N50" s="718"/>
      <c r="O50" s="718"/>
      <c r="P50" s="718"/>
      <c r="Q50" s="716" t="str">
        <f>IF(Antrag!Y46="","",Antrag!Y46)</f>
        <v/>
      </c>
      <c r="R50" s="716"/>
      <c r="S50" s="235" t="s">
        <v>105</v>
      </c>
      <c r="T50" s="180"/>
      <c r="U50" s="178"/>
      <c r="V50" s="673">
        <f>Antrag!AC46</f>
        <v>0</v>
      </c>
      <c r="W50" s="673"/>
      <c r="X50" s="673"/>
      <c r="Y50" s="673"/>
      <c r="Z50" s="673"/>
      <c r="AA50" s="673"/>
      <c r="AB50" s="233"/>
      <c r="AC50" s="234"/>
      <c r="AD50" s="235"/>
      <c r="AE50" s="673">
        <f>IF(Q50="",0,AE48*Q50/100)</f>
        <v>0</v>
      </c>
      <c r="AF50" s="673"/>
      <c r="AG50" s="673"/>
      <c r="AH50" s="673"/>
      <c r="AI50" s="673"/>
      <c r="AJ50" s="674"/>
    </row>
    <row r="51" spans="1:38" ht="18.75" customHeight="1" thickTop="1" x14ac:dyDescent="0.2">
      <c r="B51" s="179" t="s">
        <v>75</v>
      </c>
      <c r="C51" s="155"/>
      <c r="D51" s="155"/>
      <c r="E51" s="155"/>
      <c r="F51" s="155"/>
      <c r="G51" s="155"/>
      <c r="H51" s="155"/>
      <c r="I51" s="155"/>
      <c r="J51" s="155"/>
      <c r="K51" s="155"/>
      <c r="L51" s="155"/>
      <c r="M51" s="155"/>
      <c r="N51" s="155"/>
      <c r="O51" s="155"/>
      <c r="P51" s="155"/>
      <c r="Q51" s="155"/>
      <c r="R51" s="155"/>
      <c r="S51" s="155"/>
      <c r="T51" s="181"/>
      <c r="U51" s="179"/>
      <c r="V51" s="666">
        <f>V48+V49+V50</f>
        <v>0</v>
      </c>
      <c r="W51" s="666"/>
      <c r="X51" s="666"/>
      <c r="Y51" s="666"/>
      <c r="Z51" s="666"/>
      <c r="AA51" s="666"/>
      <c r="AB51" s="168"/>
      <c r="AC51" s="179"/>
      <c r="AD51" s="666">
        <f>AE48+AE49+AE50</f>
        <v>0</v>
      </c>
      <c r="AE51" s="666"/>
      <c r="AF51" s="666"/>
      <c r="AG51" s="666"/>
      <c r="AH51" s="666"/>
      <c r="AI51" s="666"/>
      <c r="AJ51" s="678"/>
    </row>
    <row r="52" spans="1:38" x14ac:dyDescent="0.2">
      <c r="B52" s="167"/>
      <c r="C52" s="167"/>
      <c r="D52" s="167"/>
      <c r="E52" s="167"/>
      <c r="F52" s="167"/>
      <c r="G52" s="167"/>
      <c r="H52" s="167"/>
      <c r="I52" s="167"/>
      <c r="J52" s="167"/>
      <c r="K52" s="167"/>
      <c r="L52" s="167"/>
      <c r="M52" s="167"/>
      <c r="N52" s="167"/>
      <c r="O52" s="167"/>
      <c r="P52" s="167"/>
      <c r="Q52" s="167"/>
      <c r="R52" s="167"/>
      <c r="S52" s="167"/>
      <c r="T52" s="144"/>
      <c r="U52" s="144"/>
      <c r="V52" s="142"/>
      <c r="W52" s="142"/>
      <c r="X52" s="142"/>
      <c r="Y52" s="142"/>
      <c r="Z52" s="142"/>
      <c r="AA52" s="142"/>
      <c r="AB52" s="176"/>
      <c r="AC52" s="144"/>
      <c r="AD52" s="142"/>
      <c r="AE52" s="142"/>
      <c r="AF52" s="142"/>
      <c r="AG52" s="142"/>
      <c r="AH52" s="142"/>
      <c r="AI52" s="142"/>
      <c r="AJ52" s="142"/>
    </row>
    <row r="53" spans="1:38" x14ac:dyDescent="0.2">
      <c r="V53" s="92"/>
      <c r="W53" s="92"/>
      <c r="X53" s="92"/>
      <c r="Y53" s="92"/>
      <c r="Z53" s="92"/>
      <c r="AA53" s="92"/>
      <c r="AB53" s="92"/>
    </row>
    <row r="54" spans="1:38" ht="18.75" customHeight="1" x14ac:dyDescent="0.2">
      <c r="A54" s="658" t="s">
        <v>77</v>
      </c>
      <c r="B54" s="658"/>
      <c r="C54" s="658"/>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row>
    <row r="55" spans="1:38" x14ac:dyDescent="0.2">
      <c r="B55" s="215"/>
      <c r="C55" s="216"/>
      <c r="D55" s="216"/>
      <c r="E55" s="216"/>
      <c r="F55" s="216"/>
      <c r="G55" s="216"/>
      <c r="H55" s="216"/>
      <c r="I55" s="216"/>
      <c r="J55" s="216"/>
      <c r="K55" s="216"/>
      <c r="L55" s="216"/>
      <c r="M55" s="216"/>
      <c r="N55" s="216"/>
      <c r="O55" s="216"/>
      <c r="P55" s="216"/>
      <c r="Q55" s="216"/>
      <c r="R55" s="216"/>
      <c r="S55" s="216"/>
      <c r="T55" s="217"/>
      <c r="U55" s="667" t="s">
        <v>320</v>
      </c>
      <c r="V55" s="668"/>
      <c r="W55" s="668"/>
      <c r="X55" s="668"/>
      <c r="Y55" s="668"/>
      <c r="Z55" s="668"/>
      <c r="AA55" s="668"/>
      <c r="AB55" s="669"/>
      <c r="AC55" s="670" t="s">
        <v>106</v>
      </c>
      <c r="AD55" s="671"/>
      <c r="AE55" s="671"/>
      <c r="AF55" s="671"/>
      <c r="AG55" s="671"/>
      <c r="AH55" s="671"/>
      <c r="AI55" s="671"/>
      <c r="AJ55" s="672"/>
    </row>
    <row r="56" spans="1:38" ht="15" customHeight="1" x14ac:dyDescent="0.2">
      <c r="B56" s="675" t="s">
        <v>11</v>
      </c>
      <c r="C56" s="676"/>
      <c r="D56" s="676"/>
      <c r="E56" s="676"/>
      <c r="F56" s="676"/>
      <c r="G56" s="676"/>
      <c r="H56" s="676"/>
      <c r="I56" s="676"/>
      <c r="J56" s="676"/>
      <c r="K56" s="676"/>
      <c r="L56" s="676"/>
      <c r="M56" s="676"/>
      <c r="N56" s="676"/>
      <c r="O56" s="676"/>
      <c r="P56" s="676"/>
      <c r="Q56" s="676"/>
      <c r="R56" s="676"/>
      <c r="S56" s="676"/>
      <c r="T56" s="677"/>
      <c r="U56" s="152"/>
      <c r="V56" s="464">
        <f>Antrag!V52</f>
        <v>0</v>
      </c>
      <c r="W56" s="464"/>
      <c r="X56" s="464"/>
      <c r="Y56" s="464"/>
      <c r="Z56" s="464"/>
      <c r="AA56" s="464"/>
      <c r="AB56" s="665"/>
      <c r="AC56" s="152"/>
      <c r="AD56" s="464"/>
      <c r="AE56" s="464"/>
      <c r="AF56" s="464"/>
      <c r="AG56" s="464"/>
      <c r="AH56" s="464"/>
      <c r="AI56" s="464"/>
      <c r="AJ56" s="665"/>
    </row>
    <row r="57" spans="1:38" x14ac:dyDescent="0.2">
      <c r="B57" s="675" t="s">
        <v>76</v>
      </c>
      <c r="C57" s="676"/>
      <c r="D57" s="676"/>
      <c r="E57" s="676"/>
      <c r="F57" s="676"/>
      <c r="G57" s="676"/>
      <c r="H57" s="676"/>
      <c r="I57" s="676"/>
      <c r="J57" s="676"/>
      <c r="K57" s="676"/>
      <c r="L57" s="676"/>
      <c r="M57" s="676"/>
      <c r="N57" s="676"/>
      <c r="O57" s="676"/>
      <c r="P57" s="676"/>
      <c r="Q57" s="676"/>
      <c r="R57" s="676"/>
      <c r="S57" s="676"/>
      <c r="T57" s="677"/>
      <c r="U57" s="152"/>
      <c r="V57" s="464">
        <f>Antrag!V53</f>
        <v>0</v>
      </c>
      <c r="W57" s="464"/>
      <c r="X57" s="464"/>
      <c r="Y57" s="464"/>
      <c r="Z57" s="464"/>
      <c r="AA57" s="464"/>
      <c r="AB57" s="665"/>
      <c r="AC57" s="152"/>
      <c r="AD57" s="464"/>
      <c r="AE57" s="464"/>
      <c r="AF57" s="464"/>
      <c r="AG57" s="464"/>
      <c r="AH57" s="464"/>
      <c r="AI57" s="464"/>
      <c r="AJ57" s="665"/>
    </row>
    <row r="58" spans="1:38" x14ac:dyDescent="0.2">
      <c r="B58" s="675" t="s">
        <v>12</v>
      </c>
      <c r="C58" s="676"/>
      <c r="D58" s="676"/>
      <c r="E58" s="676"/>
      <c r="F58" s="676"/>
      <c r="G58" s="676"/>
      <c r="H58" s="676"/>
      <c r="I58" s="676"/>
      <c r="J58" s="676"/>
      <c r="K58" s="676"/>
      <c r="L58" s="676"/>
      <c r="M58" s="676"/>
      <c r="N58" s="676"/>
      <c r="O58" s="676"/>
      <c r="P58" s="676"/>
      <c r="Q58" s="676"/>
      <c r="R58" s="676"/>
      <c r="S58" s="676"/>
      <c r="T58" s="677"/>
      <c r="U58" s="152"/>
      <c r="V58" s="464">
        <f>Antrag!V54</f>
        <v>0</v>
      </c>
      <c r="W58" s="464"/>
      <c r="X58" s="464"/>
      <c r="Y58" s="464"/>
      <c r="Z58" s="464"/>
      <c r="AA58" s="464"/>
      <c r="AB58" s="665"/>
      <c r="AC58" s="152"/>
      <c r="AD58" s="464"/>
      <c r="AE58" s="464"/>
      <c r="AF58" s="464"/>
      <c r="AG58" s="464"/>
      <c r="AH58" s="464"/>
      <c r="AI58" s="464"/>
      <c r="AJ58" s="665"/>
    </row>
    <row r="59" spans="1:38" ht="15" thickBot="1" x14ac:dyDescent="0.25">
      <c r="B59" s="695" t="s">
        <v>13</v>
      </c>
      <c r="C59" s="696"/>
      <c r="D59" s="696"/>
      <c r="E59" s="696"/>
      <c r="F59" s="696"/>
      <c r="G59" s="696"/>
      <c r="H59" s="696"/>
      <c r="I59" s="696"/>
      <c r="J59" s="696"/>
      <c r="K59" s="696"/>
      <c r="L59" s="696"/>
      <c r="M59" s="696"/>
      <c r="N59" s="696"/>
      <c r="O59" s="696"/>
      <c r="P59" s="696"/>
      <c r="Q59" s="696"/>
      <c r="R59" s="696"/>
      <c r="S59" s="696"/>
      <c r="T59" s="697"/>
      <c r="U59" s="178"/>
      <c r="V59" s="698">
        <f>Antrag!V55</f>
        <v>0</v>
      </c>
      <c r="W59" s="698"/>
      <c r="X59" s="698"/>
      <c r="Y59" s="698"/>
      <c r="Z59" s="698"/>
      <c r="AA59" s="698"/>
      <c r="AB59" s="699"/>
      <c r="AC59" s="178"/>
      <c r="AD59" s="698"/>
      <c r="AE59" s="698"/>
      <c r="AF59" s="698"/>
      <c r="AG59" s="698"/>
      <c r="AH59" s="698"/>
      <c r="AI59" s="698"/>
      <c r="AJ59" s="699"/>
    </row>
    <row r="60" spans="1:38" ht="18.75" customHeight="1" thickTop="1" x14ac:dyDescent="0.2">
      <c r="A60" s="55"/>
      <c r="B60" s="448" t="s">
        <v>73</v>
      </c>
      <c r="C60" s="449"/>
      <c r="D60" s="449"/>
      <c r="E60" s="449"/>
      <c r="F60" s="449"/>
      <c r="G60" s="449"/>
      <c r="H60" s="449"/>
      <c r="I60" s="449"/>
      <c r="J60" s="449"/>
      <c r="K60" s="449"/>
      <c r="L60" s="449"/>
      <c r="M60" s="449"/>
      <c r="N60" s="449"/>
      <c r="O60" s="449"/>
      <c r="P60" s="449"/>
      <c r="Q60" s="449"/>
      <c r="R60" s="449"/>
      <c r="S60" s="449"/>
      <c r="T60" s="680"/>
      <c r="U60" s="179"/>
      <c r="V60" s="683">
        <f>V56+V57+V58+V59</f>
        <v>0</v>
      </c>
      <c r="W60" s="450"/>
      <c r="X60" s="450"/>
      <c r="Y60" s="450"/>
      <c r="Z60" s="450"/>
      <c r="AA60" s="450"/>
      <c r="AB60" s="684"/>
      <c r="AC60" s="179"/>
      <c r="AD60" s="683">
        <f>AD56+AD57+AD58+AD59</f>
        <v>0</v>
      </c>
      <c r="AE60" s="450"/>
      <c r="AF60" s="450"/>
      <c r="AG60" s="450"/>
      <c r="AH60" s="450"/>
      <c r="AI60" s="450"/>
      <c r="AJ60" s="684"/>
    </row>
    <row r="61" spans="1:38" s="193" customFormat="1" ht="15" customHeight="1" x14ac:dyDescent="0.25">
      <c r="A61" s="206"/>
      <c r="B61" s="729" t="str">
        <f>IF(AD51=AD60,"","Die Gesamtausgaben stimmen nicht mit der Finanzierung der Gesamtausgaben überein!")</f>
        <v/>
      </c>
      <c r="C61" s="729"/>
      <c r="D61" s="729"/>
      <c r="E61" s="729"/>
      <c r="F61" s="729"/>
      <c r="G61" s="729"/>
      <c r="H61" s="729"/>
      <c r="I61" s="729"/>
      <c r="J61" s="729"/>
      <c r="K61" s="729"/>
      <c r="L61" s="729"/>
      <c r="M61" s="729"/>
      <c r="N61" s="729"/>
      <c r="O61" s="729"/>
      <c r="P61" s="729"/>
      <c r="Q61" s="729"/>
      <c r="R61" s="729"/>
      <c r="S61" s="729"/>
      <c r="T61" s="729"/>
      <c r="U61" s="729"/>
      <c r="V61" s="729"/>
      <c r="W61" s="729"/>
      <c r="X61" s="729"/>
      <c r="Y61" s="729"/>
      <c r="Z61" s="729"/>
      <c r="AA61" s="729"/>
      <c r="AB61" s="729"/>
      <c r="AC61" s="729"/>
      <c r="AD61" s="729"/>
      <c r="AE61" s="729"/>
      <c r="AF61" s="729"/>
      <c r="AG61" s="729"/>
      <c r="AH61" s="729"/>
      <c r="AI61" s="729"/>
      <c r="AJ61" s="729"/>
      <c r="AK61" s="89"/>
      <c r="AL61" s="89"/>
    </row>
    <row r="62" spans="1:38" ht="8.25" customHeight="1" x14ac:dyDescent="0.2">
      <c r="A62" s="55"/>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row>
    <row r="63" spans="1:38" ht="18.75" customHeight="1" x14ac:dyDescent="0.2">
      <c r="A63" s="55"/>
      <c r="B63" s="504" t="s">
        <v>94</v>
      </c>
      <c r="C63" s="505"/>
      <c r="D63" s="505"/>
      <c r="E63" s="505"/>
      <c r="F63" s="505"/>
      <c r="G63" s="505"/>
      <c r="H63" s="505"/>
      <c r="I63" s="505"/>
      <c r="J63" s="505"/>
      <c r="K63" s="505"/>
      <c r="L63" s="505"/>
      <c r="M63" s="505"/>
      <c r="N63" s="505"/>
      <c r="O63" s="691"/>
      <c r="P63" s="691"/>
      <c r="Q63" s="691"/>
      <c r="R63" s="691"/>
      <c r="S63" s="691"/>
      <c r="T63" s="691"/>
      <c r="U63" s="691"/>
      <c r="V63" s="691"/>
      <c r="W63" s="691"/>
      <c r="X63" s="691"/>
      <c r="Y63" s="691"/>
      <c r="Z63" s="691"/>
      <c r="AA63" s="691"/>
      <c r="AB63" s="691"/>
      <c r="AC63" s="691"/>
      <c r="AD63" s="691"/>
      <c r="AE63" s="691"/>
      <c r="AF63" s="691"/>
      <c r="AG63" s="691"/>
      <c r="AH63" s="691"/>
      <c r="AI63" s="691"/>
      <c r="AJ63" s="692"/>
    </row>
    <row r="64" spans="1:38" ht="18.75" customHeight="1" x14ac:dyDescent="0.2">
      <c r="A64" s="55"/>
      <c r="B64" s="506"/>
      <c r="C64" s="507"/>
      <c r="D64" s="507"/>
      <c r="E64" s="507"/>
      <c r="F64" s="507"/>
      <c r="G64" s="507"/>
      <c r="H64" s="507"/>
      <c r="I64" s="507"/>
      <c r="J64" s="507"/>
      <c r="K64" s="507"/>
      <c r="L64" s="507"/>
      <c r="M64" s="507"/>
      <c r="N64" s="507"/>
      <c r="O64" s="527"/>
      <c r="P64" s="527"/>
      <c r="Q64" s="527"/>
      <c r="R64" s="527"/>
      <c r="S64" s="527"/>
      <c r="T64" s="527"/>
      <c r="U64" s="527"/>
      <c r="V64" s="527"/>
      <c r="W64" s="527"/>
      <c r="X64" s="527"/>
      <c r="Y64" s="527"/>
      <c r="Z64" s="527"/>
      <c r="AA64" s="527"/>
      <c r="AB64" s="527"/>
      <c r="AC64" s="527"/>
      <c r="AD64" s="527"/>
      <c r="AE64" s="527"/>
      <c r="AF64" s="527"/>
      <c r="AG64" s="527"/>
      <c r="AH64" s="527"/>
      <c r="AI64" s="527"/>
      <c r="AJ64" s="693"/>
    </row>
    <row r="65" spans="1:73" ht="3.75" customHeight="1" x14ac:dyDescent="0.2">
      <c r="A65" s="55"/>
      <c r="B65" s="214"/>
      <c r="C65" s="214"/>
      <c r="D65" s="214"/>
      <c r="E65" s="214"/>
      <c r="F65" s="214"/>
      <c r="G65" s="214"/>
      <c r="H65" s="214"/>
      <c r="I65" s="214"/>
      <c r="J65" s="214"/>
      <c r="K65" s="214"/>
      <c r="L65" s="214"/>
      <c r="M65" s="214"/>
      <c r="N65" s="214"/>
      <c r="O65" s="195"/>
      <c r="P65" s="195"/>
      <c r="Q65" s="195"/>
      <c r="R65" s="195"/>
      <c r="S65" s="195"/>
      <c r="T65" s="195"/>
      <c r="U65" s="195"/>
      <c r="V65" s="195"/>
      <c r="W65" s="195"/>
      <c r="X65" s="195"/>
      <c r="Y65" s="195"/>
      <c r="Z65" s="195"/>
      <c r="AA65" s="195"/>
      <c r="AB65" s="195"/>
      <c r="AC65" s="195"/>
      <c r="AD65" s="195"/>
      <c r="AE65" s="195"/>
      <c r="AF65" s="195"/>
      <c r="AG65" s="195"/>
      <c r="AH65" s="195"/>
      <c r="AI65" s="195"/>
      <c r="AJ65" s="195"/>
    </row>
    <row r="66" spans="1:73" ht="18.75" customHeight="1" x14ac:dyDescent="0.2">
      <c r="A66" s="55"/>
      <c r="B66" s="504" t="s">
        <v>95</v>
      </c>
      <c r="C66" s="505"/>
      <c r="D66" s="505"/>
      <c r="E66" s="505"/>
      <c r="F66" s="505"/>
      <c r="G66" s="505"/>
      <c r="H66" s="505"/>
      <c r="I66" s="505"/>
      <c r="J66" s="505"/>
      <c r="K66" s="505"/>
      <c r="L66" s="505"/>
      <c r="M66" s="505"/>
      <c r="N66" s="505"/>
      <c r="O66" s="691"/>
      <c r="P66" s="691"/>
      <c r="Q66" s="691"/>
      <c r="R66" s="691"/>
      <c r="S66" s="691"/>
      <c r="T66" s="691"/>
      <c r="U66" s="691"/>
      <c r="V66" s="691"/>
      <c r="W66" s="691"/>
      <c r="X66" s="691"/>
      <c r="Y66" s="691"/>
      <c r="Z66" s="691"/>
      <c r="AA66" s="691"/>
      <c r="AB66" s="691"/>
      <c r="AC66" s="691"/>
      <c r="AD66" s="691"/>
      <c r="AE66" s="691"/>
      <c r="AF66" s="691"/>
      <c r="AG66" s="691"/>
      <c r="AH66" s="691"/>
      <c r="AI66" s="691"/>
      <c r="AJ66" s="692"/>
    </row>
    <row r="67" spans="1:73" ht="18.75" customHeight="1" x14ac:dyDescent="0.2">
      <c r="A67" s="55"/>
      <c r="B67" s="508"/>
      <c r="C67" s="509"/>
      <c r="D67" s="509"/>
      <c r="E67" s="509"/>
      <c r="F67" s="509"/>
      <c r="G67" s="509"/>
      <c r="H67" s="509"/>
      <c r="I67" s="509"/>
      <c r="J67" s="509"/>
      <c r="K67" s="509"/>
      <c r="L67" s="509"/>
      <c r="M67" s="509"/>
      <c r="N67" s="509"/>
      <c r="O67" s="530"/>
      <c r="P67" s="530"/>
      <c r="Q67" s="530"/>
      <c r="R67" s="530"/>
      <c r="S67" s="530"/>
      <c r="T67" s="530"/>
      <c r="U67" s="530"/>
      <c r="V67" s="530"/>
      <c r="W67" s="530"/>
      <c r="X67" s="530"/>
      <c r="Y67" s="530"/>
      <c r="Z67" s="530"/>
      <c r="AA67" s="530"/>
      <c r="AB67" s="530"/>
      <c r="AC67" s="530"/>
      <c r="AD67" s="530"/>
      <c r="AE67" s="530"/>
      <c r="AF67" s="530"/>
      <c r="AG67" s="530"/>
      <c r="AH67" s="530"/>
      <c r="AI67" s="530"/>
      <c r="AJ67" s="694"/>
    </row>
    <row r="68" spans="1:73" ht="7.5" customHeight="1" x14ac:dyDescent="0.2">
      <c r="A68" s="55"/>
      <c r="B68" s="145"/>
      <c r="C68" s="145"/>
      <c r="D68" s="145"/>
      <c r="E68" s="145"/>
      <c r="F68" s="145"/>
      <c r="G68" s="145"/>
      <c r="H68" s="145"/>
      <c r="I68" s="145"/>
      <c r="J68" s="145"/>
      <c r="K68" s="145"/>
      <c r="L68" s="145"/>
      <c r="M68" s="145"/>
      <c r="N68" s="145"/>
      <c r="O68" s="93"/>
      <c r="P68" s="93"/>
      <c r="Q68" s="93"/>
      <c r="R68" s="93"/>
      <c r="S68" s="93"/>
      <c r="T68" s="93"/>
      <c r="U68" s="93"/>
      <c r="V68" s="93"/>
      <c r="W68" s="93"/>
      <c r="X68" s="93"/>
      <c r="Y68" s="93"/>
      <c r="Z68" s="93"/>
      <c r="AA68" s="93"/>
      <c r="AB68" s="93"/>
      <c r="AC68" s="93"/>
      <c r="AD68" s="93"/>
      <c r="AE68" s="93"/>
      <c r="AF68" s="93"/>
      <c r="AG68" s="93"/>
      <c r="AH68" s="93"/>
      <c r="AI68" s="93"/>
      <c r="AJ68" s="93"/>
    </row>
    <row r="69" spans="1:73" ht="18.75" customHeight="1" x14ac:dyDescent="0.2">
      <c r="A69" s="658" t="s">
        <v>243</v>
      </c>
      <c r="B69" s="658"/>
      <c r="C69" s="658"/>
      <c r="D69" s="658"/>
      <c r="E69" s="658"/>
      <c r="F69" s="658"/>
      <c r="G69" s="658"/>
      <c r="H69" s="658"/>
      <c r="I69" s="658"/>
      <c r="J69" s="658"/>
      <c r="K69" s="658"/>
      <c r="L69" s="658"/>
      <c r="M69" s="658"/>
      <c r="N69" s="658"/>
      <c r="O69" s="658"/>
      <c r="P69" s="658"/>
      <c r="Q69" s="658"/>
      <c r="R69" s="658"/>
      <c r="S69" s="658"/>
      <c r="T69" s="658"/>
      <c r="U69" s="658"/>
      <c r="V69" s="658"/>
      <c r="W69" s="658"/>
      <c r="X69" s="658"/>
      <c r="Y69" s="658"/>
      <c r="Z69" s="658"/>
      <c r="AA69" s="658"/>
      <c r="AB69" s="658"/>
      <c r="AC69" s="658"/>
      <c r="AD69" s="658"/>
      <c r="AE69" s="658"/>
      <c r="AF69" s="658"/>
      <c r="AG69" s="658"/>
      <c r="AH69" s="658"/>
      <c r="AI69" s="658"/>
      <c r="AJ69" s="658"/>
      <c r="AK69" s="658"/>
    </row>
    <row r="70" spans="1:73" ht="15.75" customHeight="1" x14ac:dyDescent="0.25">
      <c r="A70" s="55"/>
      <c r="B70" s="730" t="s">
        <v>228</v>
      </c>
      <c r="C70" s="731"/>
      <c r="D70" s="731"/>
      <c r="E70" s="731"/>
      <c r="F70" s="731"/>
      <c r="G70" s="731"/>
      <c r="H70" s="731"/>
      <c r="I70" s="731"/>
      <c r="J70" s="731"/>
      <c r="K70" s="731"/>
      <c r="L70" s="731"/>
      <c r="M70" s="731"/>
      <c r="N70" s="731"/>
      <c r="O70" s="731"/>
      <c r="P70" s="731"/>
      <c r="Q70" s="731"/>
      <c r="R70" s="731"/>
      <c r="S70" s="731"/>
      <c r="T70" s="731"/>
      <c r="U70" s="169"/>
      <c r="V70" s="95"/>
      <c r="W70" s="95"/>
      <c r="X70" s="95"/>
      <c r="Y70" s="95"/>
      <c r="Z70" s="95"/>
      <c r="AA70" s="95"/>
      <c r="AB70" s="95"/>
      <c r="AC70" s="169"/>
      <c r="AD70" s="685">
        <f>IF(Mittelabruf!V36+Mittelabruf!AC36=0,0,Mittelabruf!V36+Mittelabruf!AC36)</f>
        <v>0</v>
      </c>
      <c r="AE70" s="685"/>
      <c r="AF70" s="685"/>
      <c r="AG70" s="685"/>
      <c r="AH70" s="685"/>
      <c r="AI70" s="685"/>
      <c r="AJ70" s="686"/>
    </row>
    <row r="71" spans="1:73" ht="15.75" customHeight="1" x14ac:dyDescent="0.25">
      <c r="A71" s="55"/>
      <c r="B71" s="465" t="s">
        <v>240</v>
      </c>
      <c r="C71" s="466"/>
      <c r="D71" s="466"/>
      <c r="E71" s="466"/>
      <c r="F71" s="466"/>
      <c r="G71" s="466"/>
      <c r="H71" s="466"/>
      <c r="I71" s="466"/>
      <c r="J71" s="466"/>
      <c r="K71" s="466"/>
      <c r="L71" s="466"/>
      <c r="M71" s="466"/>
      <c r="N71" s="466"/>
      <c r="O71" s="466"/>
      <c r="P71" s="466"/>
      <c r="Q71" s="466"/>
      <c r="R71" s="466"/>
      <c r="S71" s="466"/>
      <c r="T71" s="466"/>
      <c r="U71" s="172"/>
      <c r="V71" s="55"/>
      <c r="W71" s="55"/>
      <c r="X71" s="55"/>
      <c r="Y71" s="55"/>
      <c r="Z71" s="55"/>
      <c r="AA71" s="55"/>
      <c r="AB71" s="55"/>
      <c r="AC71" s="172"/>
      <c r="AD71" s="464"/>
      <c r="AE71" s="464"/>
      <c r="AF71" s="464"/>
      <c r="AG71" s="464"/>
      <c r="AH71" s="464"/>
      <c r="AI71" s="464"/>
      <c r="AJ71" s="665"/>
    </row>
    <row r="72" spans="1:73" ht="15.75" customHeight="1" x14ac:dyDescent="0.25">
      <c r="A72" s="55"/>
      <c r="B72" s="538" t="s">
        <v>229</v>
      </c>
      <c r="C72" s="539"/>
      <c r="D72" s="539"/>
      <c r="E72" s="539"/>
      <c r="F72" s="539"/>
      <c r="G72" s="539"/>
      <c r="H72" s="539"/>
      <c r="I72" s="539"/>
      <c r="J72" s="539"/>
      <c r="K72" s="539"/>
      <c r="L72" s="539"/>
      <c r="M72" s="539"/>
      <c r="N72" s="539"/>
      <c r="O72" s="539"/>
      <c r="P72" s="539"/>
      <c r="Q72" s="539"/>
      <c r="R72" s="539"/>
      <c r="S72" s="539"/>
      <c r="T72" s="539"/>
      <c r="U72" s="170"/>
      <c r="V72" s="170"/>
      <c r="W72" s="170"/>
      <c r="X72" s="170"/>
      <c r="Y72" s="170"/>
      <c r="Z72" s="170"/>
      <c r="AA72" s="170"/>
      <c r="AB72" s="170"/>
      <c r="AC72" s="170"/>
      <c r="AD72" s="666">
        <f>IF(AD70-AD59&lt;0,0,AD70-AD59-AD71)</f>
        <v>0</v>
      </c>
      <c r="AE72" s="666"/>
      <c r="AF72" s="666"/>
      <c r="AG72" s="666"/>
      <c r="AH72" s="666"/>
      <c r="AI72" s="666"/>
      <c r="AJ72" s="678"/>
    </row>
    <row r="73" spans="1:73" ht="8.25" customHeight="1" x14ac:dyDescent="0.25">
      <c r="A73" s="55"/>
      <c r="B73" s="171"/>
      <c r="C73" s="171"/>
      <c r="D73" s="171"/>
      <c r="E73" s="171"/>
      <c r="F73" s="171"/>
      <c r="G73" s="171"/>
      <c r="H73" s="171"/>
      <c r="I73" s="171"/>
      <c r="J73" s="171"/>
      <c r="K73" s="171"/>
      <c r="L73" s="171"/>
      <c r="M73" s="171"/>
      <c r="N73" s="171"/>
      <c r="O73" s="171"/>
      <c r="P73" s="171"/>
      <c r="Q73" s="171"/>
      <c r="R73" s="171"/>
      <c r="S73" s="171"/>
      <c r="T73" s="171"/>
      <c r="U73" s="172"/>
      <c r="V73" s="172"/>
      <c r="W73" s="172"/>
      <c r="X73" s="172"/>
      <c r="Y73" s="172"/>
      <c r="Z73" s="172"/>
      <c r="AA73" s="172"/>
      <c r="AB73" s="172"/>
      <c r="AC73" s="172"/>
      <c r="AD73" s="92"/>
      <c r="AE73" s="92"/>
      <c r="AF73" s="92"/>
      <c r="AG73" s="92"/>
      <c r="AH73" s="92"/>
      <c r="AI73" s="92"/>
      <c r="AJ73" s="92"/>
    </row>
    <row r="74" spans="1:73" ht="16.5" customHeight="1" x14ac:dyDescent="0.2">
      <c r="A74" s="55"/>
      <c r="B74" s="504" t="s">
        <v>245</v>
      </c>
      <c r="C74" s="505"/>
      <c r="D74" s="505"/>
      <c r="E74" s="505"/>
      <c r="F74" s="505"/>
      <c r="G74" s="505"/>
      <c r="H74" s="505"/>
      <c r="I74" s="505"/>
      <c r="J74" s="505"/>
      <c r="K74" s="505"/>
      <c r="L74" s="505"/>
      <c r="M74" s="505"/>
      <c r="N74" s="505"/>
      <c r="O74" s="505"/>
      <c r="P74" s="505"/>
      <c r="Q74" s="688" t="s">
        <v>231</v>
      </c>
      <c r="R74" s="688"/>
      <c r="S74" s="688"/>
      <c r="T74" s="688"/>
      <c r="U74" s="688"/>
      <c r="V74" s="688"/>
      <c r="W74" s="688"/>
      <c r="X74" s="688"/>
      <c r="Y74" s="703" t="s">
        <v>232</v>
      </c>
      <c r="Z74" s="703"/>
      <c r="AA74" s="703"/>
      <c r="AB74" s="703"/>
      <c r="AC74" s="703"/>
      <c r="AD74" s="703"/>
      <c r="AE74" s="703"/>
      <c r="AF74" s="703"/>
      <c r="AG74" s="703"/>
      <c r="AH74" s="703"/>
      <c r="AI74" s="703"/>
      <c r="AJ74" s="704"/>
    </row>
    <row r="75" spans="1:73" ht="16.5" customHeight="1" x14ac:dyDescent="0.2">
      <c r="A75" s="55"/>
      <c r="B75" s="506"/>
      <c r="C75" s="507"/>
      <c r="D75" s="507"/>
      <c r="E75" s="507"/>
      <c r="F75" s="507"/>
      <c r="G75" s="507"/>
      <c r="H75" s="507"/>
      <c r="I75" s="507"/>
      <c r="J75" s="507"/>
      <c r="K75" s="507"/>
      <c r="L75" s="507"/>
      <c r="M75" s="507"/>
      <c r="N75" s="507"/>
      <c r="O75" s="507"/>
      <c r="P75" s="507"/>
      <c r="Q75" s="687" t="s">
        <v>233</v>
      </c>
      <c r="R75" s="687"/>
      <c r="S75" s="687"/>
      <c r="T75" s="687"/>
      <c r="U75" s="687"/>
      <c r="V75" s="687"/>
      <c r="W75" s="687"/>
      <c r="X75" s="687"/>
      <c r="Y75" s="676" t="s">
        <v>234</v>
      </c>
      <c r="Z75" s="676"/>
      <c r="AA75" s="676"/>
      <c r="AB75" s="676"/>
      <c r="AC75" s="676"/>
      <c r="AD75" s="676"/>
      <c r="AE75" s="676"/>
      <c r="AF75" s="676"/>
      <c r="AG75" s="676"/>
      <c r="AH75" s="676"/>
      <c r="AI75" s="676"/>
      <c r="AJ75" s="677"/>
    </row>
    <row r="76" spans="1:73" ht="16.5" customHeight="1" x14ac:dyDescent="0.2">
      <c r="A76" s="55"/>
      <c r="B76" s="506"/>
      <c r="C76" s="507"/>
      <c r="D76" s="507"/>
      <c r="E76" s="507"/>
      <c r="F76" s="507"/>
      <c r="G76" s="507"/>
      <c r="H76" s="507"/>
      <c r="I76" s="507"/>
      <c r="J76" s="507"/>
      <c r="K76" s="507"/>
      <c r="L76" s="507"/>
      <c r="M76" s="507"/>
      <c r="N76" s="507"/>
      <c r="O76" s="507"/>
      <c r="P76" s="507"/>
      <c r="Q76" s="687" t="s">
        <v>235</v>
      </c>
      <c r="R76" s="687"/>
      <c r="S76" s="687"/>
      <c r="T76" s="687"/>
      <c r="U76" s="687"/>
      <c r="V76" s="687"/>
      <c r="W76" s="687"/>
      <c r="X76" s="687"/>
      <c r="Y76" s="676" t="s">
        <v>236</v>
      </c>
      <c r="Z76" s="676"/>
      <c r="AA76" s="676"/>
      <c r="AB76" s="676"/>
      <c r="AC76" s="676"/>
      <c r="AD76" s="676"/>
      <c r="AE76" s="676"/>
      <c r="AF76" s="676"/>
      <c r="AG76" s="676"/>
      <c r="AH76" s="676"/>
      <c r="AI76" s="676"/>
      <c r="AJ76" s="677"/>
    </row>
    <row r="77" spans="1:73" ht="16.5" customHeight="1" x14ac:dyDescent="0.2">
      <c r="B77" s="506"/>
      <c r="C77" s="507"/>
      <c r="D77" s="507"/>
      <c r="E77" s="507"/>
      <c r="F77" s="507"/>
      <c r="G77" s="507"/>
      <c r="H77" s="507"/>
      <c r="I77" s="507"/>
      <c r="J77" s="507"/>
      <c r="K77" s="507"/>
      <c r="L77" s="507"/>
      <c r="M77" s="507"/>
      <c r="N77" s="507"/>
      <c r="O77" s="507"/>
      <c r="P77" s="507"/>
      <c r="Q77" s="687" t="s">
        <v>237</v>
      </c>
      <c r="R77" s="687"/>
      <c r="S77" s="687"/>
      <c r="T77" s="687"/>
      <c r="U77" s="687"/>
      <c r="V77" s="687"/>
      <c r="W77" s="687"/>
      <c r="X77" s="687"/>
      <c r="Y77" s="676" t="s">
        <v>238</v>
      </c>
      <c r="Z77" s="676"/>
      <c r="AA77" s="676"/>
      <c r="AB77" s="676"/>
      <c r="AC77" s="676"/>
      <c r="AD77" s="676"/>
      <c r="AE77" s="676"/>
      <c r="AF77" s="676"/>
      <c r="AG77" s="676"/>
      <c r="AH77" s="676"/>
      <c r="AI77" s="676"/>
      <c r="AJ77" s="677"/>
    </row>
    <row r="78" spans="1:73" ht="16.5" customHeight="1" x14ac:dyDescent="0.2">
      <c r="B78" s="508"/>
      <c r="C78" s="509"/>
      <c r="D78" s="509"/>
      <c r="E78" s="509"/>
      <c r="F78" s="509"/>
      <c r="G78" s="509"/>
      <c r="H78" s="509"/>
      <c r="I78" s="509"/>
      <c r="J78" s="509"/>
      <c r="K78" s="509"/>
      <c r="L78" s="509"/>
      <c r="M78" s="509"/>
      <c r="N78" s="509"/>
      <c r="O78" s="509"/>
      <c r="P78" s="509"/>
      <c r="Q78" s="681" t="s">
        <v>239</v>
      </c>
      <c r="R78" s="681"/>
      <c r="S78" s="681"/>
      <c r="T78" s="681"/>
      <c r="U78" s="681"/>
      <c r="V78" s="681"/>
      <c r="W78" s="681"/>
      <c r="X78" s="681"/>
      <c r="Y78" s="449" t="str">
        <f>"4007017810 "&amp;O23</f>
        <v xml:space="preserve">4007017810 </v>
      </c>
      <c r="Z78" s="449"/>
      <c r="AA78" s="449"/>
      <c r="AB78" s="449"/>
      <c r="AC78" s="449"/>
      <c r="AD78" s="449"/>
      <c r="AE78" s="449"/>
      <c r="AF78" s="449"/>
      <c r="AG78" s="449"/>
      <c r="AH78" s="449"/>
      <c r="AI78" s="449"/>
      <c r="AJ78" s="680"/>
      <c r="AM78" s="145"/>
      <c r="AN78" s="145"/>
      <c r="AO78" s="145"/>
      <c r="AP78" s="145"/>
      <c r="AQ78" s="145"/>
      <c r="AR78" s="145"/>
      <c r="AS78" s="145"/>
      <c r="AT78" s="145"/>
      <c r="AU78" s="145"/>
      <c r="AV78" s="145"/>
      <c r="AW78" s="145"/>
      <c r="AX78" s="145"/>
      <c r="AY78" s="145"/>
      <c r="AZ78" s="145"/>
      <c r="BA78" s="145"/>
      <c r="BB78" s="174"/>
      <c r="BC78" s="174"/>
      <c r="BD78" s="174"/>
      <c r="BE78" s="174"/>
      <c r="BF78" s="174"/>
      <c r="BG78" s="174"/>
      <c r="BH78" s="174"/>
      <c r="BI78" s="174"/>
      <c r="BJ78" s="175"/>
      <c r="BK78" s="175"/>
      <c r="BL78" s="175"/>
      <c r="BM78" s="175"/>
      <c r="BN78" s="175"/>
      <c r="BO78" s="175"/>
      <c r="BP78" s="175"/>
      <c r="BQ78" s="175"/>
      <c r="BR78" s="175"/>
      <c r="BS78" s="175"/>
      <c r="BT78" s="175"/>
      <c r="BU78" s="175"/>
    </row>
    <row r="79" spans="1:73" ht="12" customHeight="1" x14ac:dyDescent="0.2">
      <c r="AM79" s="145"/>
      <c r="AN79" s="145"/>
      <c r="AO79" s="145"/>
      <c r="AP79" s="145"/>
      <c r="AQ79" s="145"/>
      <c r="AR79" s="145"/>
      <c r="AS79" s="145"/>
      <c r="AT79" s="145"/>
      <c r="AU79" s="145"/>
      <c r="AV79" s="145"/>
      <c r="AW79" s="145"/>
      <c r="AX79" s="145"/>
      <c r="AY79" s="145"/>
      <c r="AZ79" s="145"/>
      <c r="BA79" s="145"/>
      <c r="BB79" s="174"/>
      <c r="BC79" s="174"/>
      <c r="BD79" s="174"/>
      <c r="BE79" s="174"/>
      <c r="BF79" s="174"/>
      <c r="BG79" s="174"/>
      <c r="BH79" s="174"/>
      <c r="BI79" s="174"/>
      <c r="BJ79" s="175"/>
      <c r="BK79" s="175"/>
      <c r="BL79" s="175"/>
      <c r="BM79" s="175"/>
      <c r="BN79" s="175"/>
      <c r="BO79" s="175"/>
      <c r="BP79" s="175"/>
      <c r="BQ79" s="175"/>
      <c r="BR79" s="175"/>
      <c r="BS79" s="175"/>
      <c r="BT79" s="175"/>
      <c r="BU79" s="175"/>
    </row>
    <row r="80" spans="1:73" ht="15.75" x14ac:dyDescent="0.25">
      <c r="A80" s="182" t="str">
        <f>IF($O$32="","",$O$32)</f>
        <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311"/>
    </row>
    <row r="81" spans="1:37" ht="18.75" customHeight="1" x14ac:dyDescent="0.25">
      <c r="A81" s="183" t="str">
        <f>IF($O$21="","",$O$21)</f>
        <v/>
      </c>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312"/>
    </row>
    <row r="82" spans="1:37" ht="18.75" customHeight="1" x14ac:dyDescent="0.25">
      <c r="A82" s="184" t="str">
        <f>IF($O$23="","",$O$23)</f>
        <v/>
      </c>
      <c r="B82" s="187"/>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313"/>
    </row>
    <row r="84" spans="1:37" ht="18.75" customHeight="1" x14ac:dyDescent="0.2">
      <c r="A84" s="658" t="s">
        <v>244</v>
      </c>
      <c r="B84" s="658"/>
      <c r="C84" s="658"/>
      <c r="D84" s="658"/>
      <c r="E84" s="658"/>
      <c r="F84" s="658"/>
      <c r="G84" s="658"/>
      <c r="H84" s="658"/>
      <c r="I84" s="658"/>
      <c r="J84" s="658"/>
      <c r="K84" s="658"/>
      <c r="L84" s="658"/>
      <c r="M84" s="658"/>
      <c r="N84" s="658"/>
      <c r="O84" s="658"/>
      <c r="P84" s="658"/>
      <c r="Q84" s="658"/>
      <c r="R84" s="658"/>
      <c r="S84" s="658"/>
      <c r="T84" s="658"/>
      <c r="U84" s="658"/>
      <c r="V84" s="658"/>
      <c r="W84" s="658"/>
      <c r="X84" s="658"/>
      <c r="Y84" s="658"/>
      <c r="Z84" s="658"/>
      <c r="AA84" s="658"/>
      <c r="AB84" s="658"/>
      <c r="AC84" s="658"/>
      <c r="AD84" s="658"/>
      <c r="AE84" s="658"/>
      <c r="AF84" s="658"/>
      <c r="AG84" s="658"/>
      <c r="AH84" s="658"/>
      <c r="AI84" s="658"/>
      <c r="AJ84" s="658"/>
      <c r="AK84" s="658"/>
    </row>
    <row r="85" spans="1:37" ht="6.75" customHeight="1" x14ac:dyDescent="0.2"/>
    <row r="86" spans="1:37" ht="23.25" customHeight="1" x14ac:dyDescent="0.2">
      <c r="B86" s="135" t="s">
        <v>47</v>
      </c>
      <c r="AJ86" s="199"/>
    </row>
    <row r="87" spans="1:37" ht="5.25" customHeight="1" x14ac:dyDescent="0.2">
      <c r="B87" s="135"/>
      <c r="AG87" s="199"/>
      <c r="AI87" s="189"/>
      <c r="AJ87" s="199"/>
    </row>
    <row r="88" spans="1:37" ht="15.6" customHeight="1" x14ac:dyDescent="0.2">
      <c r="B88" s="46" t="s">
        <v>48</v>
      </c>
      <c r="C88" s="700" t="s">
        <v>131</v>
      </c>
      <c r="D88" s="700"/>
      <c r="E88" s="700"/>
      <c r="F88" s="700"/>
      <c r="G88" s="700"/>
      <c r="H88" s="700"/>
      <c r="I88" s="700"/>
      <c r="J88" s="700"/>
      <c r="K88" s="700"/>
      <c r="L88" s="700"/>
      <c r="M88" s="700"/>
      <c r="N88" s="700"/>
      <c r="O88" s="700"/>
      <c r="P88" s="700"/>
      <c r="Q88" s="700"/>
      <c r="R88" s="700"/>
      <c r="S88" s="700"/>
      <c r="T88" s="700"/>
      <c r="U88" s="700"/>
      <c r="V88" s="700"/>
      <c r="W88" s="700"/>
      <c r="X88" s="700"/>
      <c r="Y88" s="700"/>
      <c r="Z88" s="700"/>
      <c r="AA88" s="700"/>
      <c r="AB88" s="700"/>
      <c r="AC88" s="700"/>
      <c r="AD88" s="700"/>
      <c r="AE88" s="700"/>
      <c r="AF88" s="198"/>
      <c r="AG88" s="227"/>
      <c r="AH88" s="203" t="s">
        <v>41</v>
      </c>
      <c r="AI88" s="227"/>
      <c r="AJ88" s="204" t="s">
        <v>42</v>
      </c>
      <c r="AK88" s="308"/>
    </row>
    <row r="89" spans="1:37" ht="12.75" customHeight="1" x14ac:dyDescent="0.2">
      <c r="B89" s="46"/>
      <c r="C89" s="701" t="s">
        <v>241</v>
      </c>
      <c r="D89" s="701"/>
      <c r="E89" s="701"/>
      <c r="F89" s="701"/>
      <c r="G89" s="701"/>
      <c r="H89" s="701"/>
      <c r="I89" s="701"/>
      <c r="J89" s="701"/>
      <c r="K89" s="701"/>
      <c r="L89" s="701"/>
      <c r="M89" s="701"/>
      <c r="N89" s="701"/>
      <c r="O89" s="701"/>
      <c r="P89" s="701"/>
      <c r="Q89" s="701"/>
      <c r="R89" s="701"/>
      <c r="S89" s="701"/>
      <c r="T89" s="701"/>
      <c r="U89" s="701"/>
      <c r="V89" s="701"/>
      <c r="W89" s="701"/>
      <c r="X89" s="701"/>
      <c r="Y89" s="701"/>
      <c r="Z89" s="701"/>
      <c r="AA89" s="701"/>
      <c r="AB89" s="701"/>
      <c r="AC89" s="701"/>
      <c r="AD89" s="701"/>
      <c r="AE89" s="701"/>
      <c r="AF89" s="202"/>
      <c r="AG89" s="228"/>
      <c r="AH89" s="202"/>
      <c r="AI89" s="228"/>
      <c r="AJ89" s="55"/>
      <c r="AK89" s="89"/>
    </row>
    <row r="90" spans="1:37" ht="3.75" customHeight="1" x14ac:dyDescent="0.2">
      <c r="B90" s="4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202"/>
      <c r="AG90" s="229"/>
      <c r="AH90" s="202"/>
      <c r="AI90" s="229"/>
      <c r="AJ90" s="55"/>
      <c r="AK90" s="89"/>
    </row>
    <row r="91" spans="1:37" ht="14.25" customHeight="1" x14ac:dyDescent="0.2">
      <c r="B91" s="46" t="s">
        <v>48</v>
      </c>
      <c r="C91" s="135" t="s">
        <v>258</v>
      </c>
      <c r="AF91" s="200"/>
      <c r="AG91" s="227"/>
      <c r="AH91" s="203" t="s">
        <v>41</v>
      </c>
      <c r="AI91" s="227"/>
      <c r="AJ91" s="204" t="s">
        <v>42</v>
      </c>
      <c r="AK91" s="89"/>
    </row>
    <row r="92" spans="1:37" ht="3.75" customHeight="1" x14ac:dyDescent="0.2">
      <c r="B92" s="46"/>
      <c r="L92" s="55"/>
      <c r="M92" s="55"/>
      <c r="N92" s="55"/>
      <c r="O92" s="55"/>
      <c r="P92" s="55"/>
      <c r="Q92" s="55"/>
      <c r="R92" s="55"/>
      <c r="S92" s="55"/>
      <c r="T92" s="55"/>
      <c r="U92" s="55"/>
      <c r="V92" s="55"/>
      <c r="W92" s="55"/>
      <c r="X92" s="55"/>
      <c r="Y92" s="55"/>
      <c r="Z92" s="55"/>
      <c r="AA92" s="55"/>
      <c r="AB92" s="55"/>
      <c r="AC92" s="55"/>
      <c r="AD92" s="55"/>
      <c r="AE92" s="55"/>
      <c r="AF92" s="153"/>
      <c r="AG92" s="230"/>
      <c r="AH92" s="202"/>
      <c r="AI92" s="230"/>
      <c r="AJ92" s="55"/>
      <c r="AK92" s="314"/>
    </row>
    <row r="93" spans="1:37" x14ac:dyDescent="0.2">
      <c r="B93" s="46" t="s">
        <v>48</v>
      </c>
      <c r="C93" s="702" t="s">
        <v>132</v>
      </c>
      <c r="D93" s="702"/>
      <c r="E93" s="702"/>
      <c r="F93" s="702"/>
      <c r="G93" s="702"/>
      <c r="H93" s="702"/>
      <c r="I93" s="702"/>
      <c r="J93" s="702"/>
      <c r="K93" s="702"/>
      <c r="L93" s="702"/>
      <c r="M93" s="702"/>
      <c r="N93" s="702"/>
      <c r="O93" s="702"/>
      <c r="P93" s="702"/>
      <c r="Q93" s="702"/>
      <c r="R93" s="702"/>
      <c r="S93" s="702"/>
      <c r="T93" s="702"/>
      <c r="U93" s="702"/>
      <c r="V93" s="702"/>
      <c r="W93" s="702"/>
      <c r="X93" s="702"/>
      <c r="Y93" s="702"/>
      <c r="Z93" s="702"/>
      <c r="AA93" s="702"/>
      <c r="AB93" s="702"/>
      <c r="AC93" s="702"/>
      <c r="AD93" s="702"/>
      <c r="AE93" s="702"/>
      <c r="AF93" s="141"/>
      <c r="AG93" s="227"/>
      <c r="AH93" s="203" t="s">
        <v>41</v>
      </c>
      <c r="AI93" s="227"/>
      <c r="AJ93" s="204" t="s">
        <v>42</v>
      </c>
      <c r="AK93" s="89"/>
    </row>
    <row r="94" spans="1:37" ht="3.75" customHeight="1" x14ac:dyDescent="0.2">
      <c r="B94" s="46"/>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41"/>
      <c r="AG94" s="230"/>
      <c r="AH94" s="202"/>
      <c r="AI94" s="230"/>
      <c r="AJ94" s="55"/>
      <c r="AK94" s="89"/>
    </row>
    <row r="95" spans="1:37" ht="15" customHeight="1" x14ac:dyDescent="0.2">
      <c r="B95" s="46" t="s">
        <v>48</v>
      </c>
      <c r="C95" s="679" t="s">
        <v>82</v>
      </c>
      <c r="D95" s="679"/>
      <c r="E95" s="679"/>
      <c r="F95" s="679"/>
      <c r="G95" s="679"/>
      <c r="H95" s="679"/>
      <c r="I95" s="679"/>
      <c r="J95" s="679"/>
      <c r="K95" s="679"/>
      <c r="L95" s="679"/>
      <c r="M95" s="679"/>
      <c r="N95" s="679"/>
      <c r="O95" s="679"/>
      <c r="P95" s="679"/>
      <c r="Q95" s="679"/>
      <c r="R95" s="679"/>
      <c r="S95" s="679"/>
      <c r="T95" s="679"/>
      <c r="U95" s="679"/>
      <c r="V95" s="679"/>
      <c r="W95" s="679"/>
      <c r="X95" s="679"/>
      <c r="Y95" s="679"/>
      <c r="Z95" s="679"/>
      <c r="AA95" s="679"/>
      <c r="AB95" s="679"/>
      <c r="AC95" s="679"/>
      <c r="AD95" s="679"/>
      <c r="AE95" s="679"/>
      <c r="AF95" s="201"/>
      <c r="AG95" s="227"/>
      <c r="AH95" s="203" t="s">
        <v>41</v>
      </c>
      <c r="AI95" s="227"/>
      <c r="AJ95" s="204" t="s">
        <v>42</v>
      </c>
      <c r="AK95" s="89"/>
    </row>
    <row r="96" spans="1:37" ht="3.75" customHeight="1" x14ac:dyDescent="0.2">
      <c r="B96" s="46"/>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201"/>
      <c r="AG96" s="230"/>
      <c r="AH96" s="202"/>
      <c r="AI96" s="230"/>
      <c r="AJ96" s="55"/>
      <c r="AK96" s="89"/>
    </row>
    <row r="97" spans="2:38" ht="13.9" customHeight="1" x14ac:dyDescent="0.2">
      <c r="B97" s="46" t="s">
        <v>48</v>
      </c>
      <c r="C97" s="679" t="s">
        <v>259</v>
      </c>
      <c r="D97" s="679"/>
      <c r="E97" s="679"/>
      <c r="F97" s="679"/>
      <c r="G97" s="679"/>
      <c r="H97" s="679"/>
      <c r="I97" s="679"/>
      <c r="J97" s="679"/>
      <c r="K97" s="679"/>
      <c r="L97" s="679"/>
      <c r="M97" s="679"/>
      <c r="N97" s="679"/>
      <c r="O97" s="679"/>
      <c r="P97" s="679"/>
      <c r="Q97" s="679"/>
      <c r="R97" s="679"/>
      <c r="S97" s="679"/>
      <c r="T97" s="679"/>
      <c r="U97" s="679"/>
      <c r="V97" s="679"/>
      <c r="W97" s="679"/>
      <c r="X97" s="679"/>
      <c r="Y97" s="679"/>
      <c r="Z97" s="679"/>
      <c r="AA97" s="679"/>
      <c r="AB97" s="679"/>
      <c r="AC97" s="679"/>
      <c r="AD97" s="679"/>
      <c r="AE97" s="679"/>
      <c r="AF97" s="201"/>
      <c r="AG97" s="227"/>
      <c r="AH97" s="203" t="s">
        <v>41</v>
      </c>
      <c r="AI97" s="227"/>
      <c r="AJ97" s="204" t="s">
        <v>42</v>
      </c>
    </row>
    <row r="98" spans="2:38" ht="13.9" customHeight="1" x14ac:dyDescent="0.2">
      <c r="B98" s="46"/>
      <c r="C98" s="679"/>
      <c r="D98" s="679"/>
      <c r="E98" s="679"/>
      <c r="F98" s="679"/>
      <c r="G98" s="679"/>
      <c r="H98" s="679"/>
      <c r="I98" s="679"/>
      <c r="J98" s="679"/>
      <c r="K98" s="679"/>
      <c r="L98" s="679"/>
      <c r="M98" s="679"/>
      <c r="N98" s="679"/>
      <c r="O98" s="679"/>
      <c r="P98" s="679"/>
      <c r="Q98" s="679"/>
      <c r="R98" s="679"/>
      <c r="S98" s="679"/>
      <c r="T98" s="679"/>
      <c r="U98" s="679"/>
      <c r="V98" s="679"/>
      <c r="W98" s="679"/>
      <c r="X98" s="679"/>
      <c r="Y98" s="679"/>
      <c r="Z98" s="679"/>
      <c r="AA98" s="679"/>
      <c r="AB98" s="679"/>
      <c r="AC98" s="679"/>
      <c r="AD98" s="679"/>
      <c r="AE98" s="679"/>
      <c r="AF98" s="201"/>
      <c r="AG98" s="228"/>
      <c r="AH98" s="202"/>
      <c r="AI98" s="228"/>
      <c r="AJ98" s="55"/>
    </row>
    <row r="99" spans="2:38" ht="3.75" customHeight="1" x14ac:dyDescent="0.2">
      <c r="B99" s="46"/>
      <c r="C99" s="197"/>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201"/>
      <c r="AG99" s="231"/>
      <c r="AH99" s="210"/>
      <c r="AI99" s="231"/>
      <c r="AJ99" s="211"/>
    </row>
    <row r="100" spans="2:38" ht="14.45" customHeight="1" x14ac:dyDescent="0.2">
      <c r="B100" s="46" t="s">
        <v>48</v>
      </c>
      <c r="C100" s="679" t="s">
        <v>242</v>
      </c>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c r="AF100" s="201"/>
      <c r="AG100" s="227"/>
      <c r="AH100" s="203" t="s">
        <v>41</v>
      </c>
      <c r="AI100" s="227"/>
      <c r="AJ100" s="204" t="s">
        <v>42</v>
      </c>
      <c r="AK100" s="286"/>
    </row>
    <row r="101" spans="2:38" ht="14.45" customHeight="1" x14ac:dyDescent="0.2">
      <c r="B101" s="46"/>
      <c r="C101" s="679"/>
      <c r="D101" s="679"/>
      <c r="E101" s="679"/>
      <c r="F101" s="679"/>
      <c r="G101" s="679"/>
      <c r="H101" s="679"/>
      <c r="I101" s="679"/>
      <c r="J101" s="679"/>
      <c r="K101" s="679"/>
      <c r="L101" s="679"/>
      <c r="M101" s="679"/>
      <c r="N101" s="679"/>
      <c r="O101" s="679"/>
      <c r="P101" s="679"/>
      <c r="Q101" s="679"/>
      <c r="R101" s="679"/>
      <c r="S101" s="679"/>
      <c r="T101" s="679"/>
      <c r="U101" s="679"/>
      <c r="V101" s="679"/>
      <c r="W101" s="679"/>
      <c r="X101" s="679"/>
      <c r="Y101" s="679"/>
      <c r="Z101" s="679"/>
      <c r="AA101" s="679"/>
      <c r="AB101" s="679"/>
      <c r="AC101" s="679"/>
      <c r="AD101" s="679"/>
      <c r="AE101" s="679"/>
      <c r="AF101" s="201"/>
      <c r="AG101" s="228"/>
      <c r="AH101" s="202"/>
      <c r="AI101" s="228"/>
      <c r="AJ101" s="55"/>
      <c r="AK101" s="286"/>
    </row>
    <row r="102" spans="2:38" ht="3.75" customHeight="1" x14ac:dyDescent="0.2">
      <c r="B102" s="46"/>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201"/>
      <c r="AG102" s="218"/>
      <c r="AH102" s="55"/>
      <c r="AI102" s="218"/>
      <c r="AJ102" s="55"/>
    </row>
    <row r="103" spans="2:38" ht="13.9" customHeight="1" x14ac:dyDescent="0.2">
      <c r="B103" s="46" t="s">
        <v>48</v>
      </c>
      <c r="C103" s="679" t="s">
        <v>133</v>
      </c>
      <c r="D103" s="679"/>
      <c r="E103" s="679"/>
      <c r="F103" s="679"/>
      <c r="G103" s="679"/>
      <c r="H103" s="679"/>
      <c r="I103" s="679"/>
      <c r="J103" s="679"/>
      <c r="K103" s="679"/>
      <c r="L103" s="679"/>
      <c r="M103" s="679"/>
      <c r="N103" s="679"/>
      <c r="O103" s="679"/>
      <c r="P103" s="679"/>
      <c r="Q103" s="679"/>
      <c r="R103" s="679"/>
      <c r="S103" s="679"/>
      <c r="T103" s="679"/>
      <c r="U103" s="679"/>
      <c r="V103" s="679"/>
      <c r="W103" s="679"/>
      <c r="X103" s="679"/>
      <c r="Y103" s="679"/>
      <c r="Z103" s="679"/>
      <c r="AA103" s="679"/>
      <c r="AB103" s="679"/>
      <c r="AC103" s="679"/>
      <c r="AD103" s="679"/>
      <c r="AE103" s="679"/>
      <c r="AF103" s="201"/>
      <c r="AG103" s="227"/>
      <c r="AH103" s="203" t="s">
        <v>41</v>
      </c>
      <c r="AI103" s="227"/>
      <c r="AJ103" s="204" t="s">
        <v>42</v>
      </c>
    </row>
    <row r="104" spans="2:38" ht="3.75" customHeight="1" x14ac:dyDescent="0.2">
      <c r="B104" s="46"/>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201"/>
      <c r="AG104" s="199"/>
      <c r="AI104" s="199"/>
    </row>
    <row r="105" spans="2:38" ht="13.9" customHeight="1" x14ac:dyDescent="0.2">
      <c r="B105" s="46" t="s">
        <v>48</v>
      </c>
      <c r="C105" s="679" t="s">
        <v>134</v>
      </c>
      <c r="D105" s="679"/>
      <c r="E105" s="679"/>
      <c r="F105" s="679"/>
      <c r="G105" s="679"/>
      <c r="H105" s="679"/>
      <c r="I105" s="679"/>
      <c r="J105" s="679"/>
      <c r="K105" s="679"/>
      <c r="L105" s="679"/>
      <c r="M105" s="679"/>
      <c r="N105" s="679"/>
      <c r="O105" s="679"/>
      <c r="P105" s="679"/>
      <c r="Q105" s="679"/>
      <c r="R105" s="679"/>
      <c r="S105" s="679"/>
      <c r="T105" s="679"/>
      <c r="U105" s="679"/>
      <c r="V105" s="679"/>
      <c r="W105" s="679"/>
      <c r="X105" s="679"/>
      <c r="Y105" s="679"/>
      <c r="Z105" s="679"/>
      <c r="AA105" s="679"/>
      <c r="AB105" s="679"/>
      <c r="AC105" s="679"/>
      <c r="AD105" s="679"/>
      <c r="AE105" s="679"/>
      <c r="AF105" s="201"/>
      <c r="AG105" s="227"/>
      <c r="AH105" s="203" t="s">
        <v>41</v>
      </c>
      <c r="AI105" s="227"/>
      <c r="AJ105" s="204" t="s">
        <v>42</v>
      </c>
    </row>
    <row r="106" spans="2:38" ht="3.75" customHeight="1" x14ac:dyDescent="0.2">
      <c r="B106" s="46"/>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201"/>
      <c r="AG106" s="199"/>
      <c r="AI106" s="199"/>
    </row>
    <row r="107" spans="2:38" s="91" customFormat="1" ht="13.5" customHeight="1" x14ac:dyDescent="0.2">
      <c r="B107" s="205" t="s">
        <v>48</v>
      </c>
      <c r="C107" s="679" t="s">
        <v>260</v>
      </c>
      <c r="D107" s="679"/>
      <c r="E107" s="679"/>
      <c r="F107" s="679"/>
      <c r="G107" s="679"/>
      <c r="H107" s="679"/>
      <c r="I107" s="679"/>
      <c r="J107" s="679"/>
      <c r="K107" s="679"/>
      <c r="L107" s="679"/>
      <c r="M107" s="679"/>
      <c r="N107" s="679"/>
      <c r="O107" s="679"/>
      <c r="P107" s="679"/>
      <c r="Q107" s="679"/>
      <c r="R107" s="679"/>
      <c r="S107" s="679"/>
      <c r="T107" s="679"/>
      <c r="U107" s="679"/>
      <c r="V107" s="679"/>
      <c r="W107" s="679"/>
      <c r="X107" s="679"/>
      <c r="Y107" s="679"/>
      <c r="Z107" s="679"/>
      <c r="AA107" s="679"/>
      <c r="AB107" s="679"/>
      <c r="AC107" s="679"/>
      <c r="AD107" s="679"/>
      <c r="AE107" s="679"/>
      <c r="AF107" s="190"/>
      <c r="AG107" s="227"/>
      <c r="AH107" s="203" t="s">
        <v>41</v>
      </c>
      <c r="AI107" s="227"/>
      <c r="AJ107" s="204" t="s">
        <v>42</v>
      </c>
      <c r="AK107" s="309"/>
      <c r="AL107" s="309"/>
    </row>
    <row r="108" spans="2:38" s="91" customFormat="1" ht="24" customHeight="1" x14ac:dyDescent="0.2">
      <c r="B108" s="205"/>
      <c r="C108" s="679"/>
      <c r="D108" s="679"/>
      <c r="E108" s="679"/>
      <c r="F108" s="679"/>
      <c r="G108" s="679"/>
      <c r="H108" s="679"/>
      <c r="I108" s="679"/>
      <c r="J108" s="679"/>
      <c r="K108" s="679"/>
      <c r="L108" s="679"/>
      <c r="M108" s="679"/>
      <c r="N108" s="679"/>
      <c r="O108" s="679"/>
      <c r="P108" s="679"/>
      <c r="Q108" s="679"/>
      <c r="R108" s="679"/>
      <c r="S108" s="679"/>
      <c r="T108" s="679"/>
      <c r="U108" s="679"/>
      <c r="V108" s="679"/>
      <c r="W108" s="679"/>
      <c r="X108" s="679"/>
      <c r="Y108" s="679"/>
      <c r="Z108" s="679"/>
      <c r="AA108" s="679"/>
      <c r="AB108" s="679"/>
      <c r="AC108" s="679"/>
      <c r="AD108" s="679"/>
      <c r="AE108" s="679"/>
      <c r="AF108" s="194"/>
      <c r="AG108" s="232"/>
      <c r="AH108" s="202"/>
      <c r="AI108" s="232"/>
      <c r="AJ108" s="55"/>
      <c r="AK108" s="309"/>
      <c r="AL108" s="309"/>
    </row>
    <row r="109" spans="2:38" s="91" customFormat="1" ht="3.75" customHeight="1" x14ac:dyDescent="0.2">
      <c r="B109" s="205"/>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218"/>
      <c r="AH109" s="212"/>
      <c r="AI109" s="218"/>
      <c r="AK109" s="286"/>
      <c r="AL109" s="309"/>
    </row>
    <row r="110" spans="2:38" ht="13.9" customHeight="1" x14ac:dyDescent="0.2">
      <c r="B110" s="46" t="s">
        <v>48</v>
      </c>
      <c r="C110" s="679" t="str">
        <f>IF(Y40="JA","ich zum Vorsteuerabzug gemäß § 15 UStG berechtigt bin und dies im Verwendungsnachweis berücksichtigt habe.","ich zum Vorsteuerabzug gemäß § 15 UStG nicht berechtigt bin und dies im Verwendungsnachweis berücksichtigt habe.")</f>
        <v>ich zum Vorsteuerabzug gemäß § 15 UStG nicht berechtigt bin und dies im Verwendungsnachweis berücksichtigt habe.</v>
      </c>
      <c r="D110" s="679"/>
      <c r="E110" s="679"/>
      <c r="F110" s="679"/>
      <c r="G110" s="679"/>
      <c r="H110" s="679"/>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201"/>
      <c r="AG110" s="227"/>
      <c r="AH110" s="203" t="s">
        <v>41</v>
      </c>
      <c r="AI110" s="227"/>
      <c r="AJ110" s="204" t="s">
        <v>42</v>
      </c>
    </row>
    <row r="111" spans="2:38" ht="13.9" customHeight="1" x14ac:dyDescent="0.2">
      <c r="B111" s="46"/>
      <c r="C111" s="679"/>
      <c r="D111" s="679"/>
      <c r="E111" s="679"/>
      <c r="F111" s="679"/>
      <c r="G111" s="679"/>
      <c r="H111" s="679"/>
      <c r="I111" s="679"/>
      <c r="J111" s="679"/>
      <c r="K111" s="679"/>
      <c r="L111" s="679"/>
      <c r="M111" s="679"/>
      <c r="N111" s="679"/>
      <c r="O111" s="679"/>
      <c r="P111" s="679"/>
      <c r="Q111" s="679"/>
      <c r="R111" s="679"/>
      <c r="S111" s="679"/>
      <c r="T111" s="679"/>
      <c r="U111" s="679"/>
      <c r="V111" s="679"/>
      <c r="W111" s="679"/>
      <c r="X111" s="679"/>
      <c r="Y111" s="679"/>
      <c r="Z111" s="679"/>
      <c r="AA111" s="679"/>
      <c r="AB111" s="679"/>
      <c r="AC111" s="679"/>
      <c r="AD111" s="679"/>
      <c r="AE111" s="679"/>
      <c r="AF111" s="201"/>
      <c r="AG111" s="218"/>
      <c r="AH111" s="55"/>
      <c r="AI111" s="218"/>
    </row>
    <row r="112" spans="2:38" ht="3.75" customHeight="1" x14ac:dyDescent="0.2">
      <c r="B112" s="46"/>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201"/>
      <c r="AG112" s="229"/>
      <c r="AH112" s="202"/>
      <c r="AI112" s="229"/>
      <c r="AJ112" s="55"/>
    </row>
    <row r="113" spans="2:37" x14ac:dyDescent="0.2">
      <c r="B113" s="46" t="s">
        <v>48</v>
      </c>
      <c r="C113" s="679" t="s">
        <v>472</v>
      </c>
      <c r="D113" s="679"/>
      <c r="E113" s="679"/>
      <c r="F113" s="679"/>
      <c r="G113" s="679"/>
      <c r="H113" s="679"/>
      <c r="I113" s="679"/>
      <c r="J113" s="679"/>
      <c r="K113" s="679"/>
      <c r="L113" s="679"/>
      <c r="M113" s="679"/>
      <c r="N113" s="679"/>
      <c r="O113" s="679"/>
      <c r="P113" s="679"/>
      <c r="Q113" s="679"/>
      <c r="R113" s="679"/>
      <c r="S113" s="679"/>
      <c r="T113" s="679"/>
      <c r="U113" s="679"/>
      <c r="V113" s="679"/>
      <c r="W113" s="679"/>
      <c r="X113" s="679"/>
      <c r="Y113" s="679"/>
      <c r="Z113" s="679"/>
      <c r="AA113" s="679"/>
      <c r="AB113" s="679"/>
      <c r="AC113" s="679"/>
      <c r="AD113" s="679"/>
      <c r="AE113" s="679"/>
      <c r="AF113" s="173"/>
      <c r="AG113" s="227"/>
      <c r="AH113" s="203" t="s">
        <v>41</v>
      </c>
      <c r="AI113" s="227" t="s">
        <v>470</v>
      </c>
      <c r="AJ113" s="204" t="s">
        <v>42</v>
      </c>
    </row>
    <row r="114" spans="2:37" x14ac:dyDescent="0.2">
      <c r="C114" s="91"/>
      <c r="D114" s="78"/>
      <c r="E114" s="78"/>
      <c r="F114" s="78"/>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2:37" x14ac:dyDescent="0.2">
      <c r="C115" s="682" t="str">
        <f>IF(OR(AG88="",AG91="",AG93="",AG95="",AG97="",AG110=""),"Erklärung des Antragstellers unvollständig! Bitte prüfen Sie ihre Angaben und setzen sie Kreuze zur Bestätigung!","")</f>
        <v>Erklärung des Antragstellers unvollständig! Bitte prüfen Sie ihre Angaben und setzen sie Kreuze zur Bestätigung!</v>
      </c>
      <c r="D115" s="682"/>
      <c r="E115" s="682"/>
      <c r="F115" s="682"/>
      <c r="G115" s="682"/>
      <c r="H115" s="682"/>
      <c r="I115" s="682"/>
      <c r="J115" s="682"/>
      <c r="K115" s="682"/>
      <c r="L115" s="682"/>
      <c r="M115" s="682"/>
      <c r="N115" s="682"/>
      <c r="O115" s="682"/>
      <c r="P115" s="682"/>
      <c r="Q115" s="682"/>
      <c r="R115" s="682"/>
      <c r="S115" s="682"/>
      <c r="T115" s="682"/>
      <c r="U115" s="682"/>
      <c r="V115" s="682"/>
      <c r="W115" s="682"/>
      <c r="X115" s="682"/>
      <c r="Y115" s="682"/>
      <c r="Z115" s="682"/>
      <c r="AA115" s="682"/>
      <c r="AB115" s="682"/>
      <c r="AC115" s="682"/>
      <c r="AD115" s="682"/>
      <c r="AE115" s="682"/>
      <c r="AF115" s="682"/>
      <c r="AG115" s="682"/>
      <c r="AH115" s="682"/>
      <c r="AI115" s="682"/>
      <c r="AJ115" s="682"/>
    </row>
    <row r="116" spans="2:37" x14ac:dyDescent="0.2">
      <c r="C116" s="682"/>
      <c r="D116" s="682"/>
      <c r="E116" s="682"/>
      <c r="F116" s="682"/>
      <c r="G116" s="682"/>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row>
    <row r="117" spans="2:37" x14ac:dyDescent="0.2">
      <c r="C117" s="682"/>
      <c r="D117" s="682"/>
      <c r="E117" s="682"/>
      <c r="F117" s="682"/>
      <c r="G117" s="682"/>
      <c r="H117" s="682"/>
      <c r="I117" s="682"/>
      <c r="J117" s="682"/>
      <c r="K117" s="682"/>
      <c r="L117" s="682"/>
      <c r="M117" s="682"/>
      <c r="N117" s="682"/>
      <c r="O117" s="682"/>
      <c r="P117" s="682"/>
      <c r="Q117" s="682"/>
      <c r="R117" s="682"/>
      <c r="S117" s="682"/>
      <c r="T117" s="682"/>
      <c r="U117" s="682"/>
      <c r="V117" s="682"/>
      <c r="W117" s="682"/>
      <c r="X117" s="682"/>
      <c r="Y117" s="682"/>
      <c r="Z117" s="682"/>
      <c r="AA117" s="682"/>
      <c r="AB117" s="682"/>
      <c r="AC117" s="682"/>
      <c r="AD117" s="682"/>
      <c r="AE117" s="682"/>
      <c r="AF117" s="682"/>
      <c r="AG117" s="682"/>
      <c r="AH117" s="682"/>
      <c r="AI117" s="682"/>
      <c r="AJ117" s="682"/>
    </row>
    <row r="118" spans="2:37" x14ac:dyDescent="0.2">
      <c r="C118" s="79"/>
      <c r="D118" s="689"/>
      <c r="E118" s="689"/>
      <c r="F118" s="689"/>
      <c r="G118" s="689"/>
      <c r="H118" s="689"/>
      <c r="I118" s="689"/>
      <c r="J118" s="689"/>
      <c r="K118" s="689"/>
      <c r="L118" s="689"/>
      <c r="M118" s="689"/>
      <c r="N118" s="689"/>
      <c r="O118" s="689"/>
      <c r="P118" s="689"/>
      <c r="Q118" s="689"/>
      <c r="R118" s="80"/>
      <c r="S118" s="60"/>
      <c r="T118" s="689"/>
      <c r="U118" s="689"/>
      <c r="V118" s="689"/>
      <c r="W118" s="689"/>
      <c r="X118" s="689"/>
      <c r="Y118" s="689"/>
      <c r="Z118" s="689"/>
      <c r="AA118" s="689"/>
      <c r="AB118" s="689"/>
      <c r="AC118" s="689"/>
      <c r="AD118" s="689"/>
      <c r="AE118" s="689"/>
      <c r="AF118" s="689"/>
      <c r="AG118" s="689"/>
      <c r="AH118" s="689"/>
      <c r="AI118" s="689"/>
      <c r="AJ118" s="689"/>
      <c r="AK118" s="315"/>
    </row>
    <row r="119" spans="2:37" ht="15" thickBot="1" x14ac:dyDescent="0.25">
      <c r="C119" s="81"/>
      <c r="D119" s="690"/>
      <c r="E119" s="690"/>
      <c r="F119" s="690"/>
      <c r="G119" s="690"/>
      <c r="H119" s="690"/>
      <c r="I119" s="690"/>
      <c r="J119" s="690"/>
      <c r="K119" s="690"/>
      <c r="L119" s="690"/>
      <c r="M119" s="690"/>
      <c r="N119" s="690"/>
      <c r="O119" s="690"/>
      <c r="P119" s="690"/>
      <c r="Q119" s="690"/>
      <c r="R119" s="80"/>
      <c r="S119" s="60"/>
      <c r="T119" s="690"/>
      <c r="U119" s="690"/>
      <c r="V119" s="690"/>
      <c r="W119" s="690"/>
      <c r="X119" s="690"/>
      <c r="Y119" s="690"/>
      <c r="Z119" s="690"/>
      <c r="AA119" s="690"/>
      <c r="AB119" s="690"/>
      <c r="AC119" s="690"/>
      <c r="AD119" s="690"/>
      <c r="AE119" s="690"/>
      <c r="AF119" s="690"/>
      <c r="AG119" s="690"/>
      <c r="AH119" s="690"/>
      <c r="AI119" s="690"/>
      <c r="AJ119" s="690"/>
      <c r="AK119" s="315"/>
    </row>
    <row r="120" spans="2:37" x14ac:dyDescent="0.2">
      <c r="D120" s="473" t="s">
        <v>84</v>
      </c>
      <c r="E120" s="473"/>
      <c r="F120" s="473"/>
      <c r="G120" s="473"/>
      <c r="H120" s="473"/>
      <c r="I120" s="473"/>
      <c r="J120" s="473"/>
      <c r="K120" s="473"/>
      <c r="L120" s="473"/>
      <c r="M120" s="473"/>
      <c r="N120" s="473"/>
      <c r="O120" s="473"/>
      <c r="P120" s="473"/>
      <c r="Q120" s="473"/>
      <c r="R120" s="60"/>
      <c r="S120" s="60"/>
      <c r="T120" s="473" t="s">
        <v>85</v>
      </c>
      <c r="U120" s="473"/>
      <c r="V120" s="473"/>
      <c r="W120" s="473"/>
      <c r="X120" s="473"/>
      <c r="Y120" s="473"/>
      <c r="Z120" s="473"/>
      <c r="AA120" s="473"/>
      <c r="AB120" s="473"/>
      <c r="AC120" s="473"/>
      <c r="AD120" s="473"/>
      <c r="AE120" s="473"/>
      <c r="AF120" s="473"/>
      <c r="AG120" s="473"/>
      <c r="AH120" s="473"/>
      <c r="AI120" s="473"/>
      <c r="AJ120" s="473"/>
      <c r="AK120" s="315"/>
    </row>
  </sheetData>
  <mergeCells count="124">
    <mergeCell ref="B35:N35"/>
    <mergeCell ref="O35:AJ35"/>
    <mergeCell ref="B36:N37"/>
    <mergeCell ref="O36:AJ36"/>
    <mergeCell ref="Q37:V37"/>
    <mergeCell ref="O37:P37"/>
    <mergeCell ref="W37:X37"/>
    <mergeCell ref="Y37:AJ37"/>
    <mergeCell ref="Q75:X75"/>
    <mergeCell ref="A69:AK69"/>
    <mergeCell ref="AD60:AJ60"/>
    <mergeCell ref="Q50:R50"/>
    <mergeCell ref="B50:P50"/>
    <mergeCell ref="B60:T60"/>
    <mergeCell ref="B38:M39"/>
    <mergeCell ref="O38:AJ38"/>
    <mergeCell ref="O39:P39"/>
    <mergeCell ref="Q39:V39"/>
    <mergeCell ref="W39:X39"/>
    <mergeCell ref="Y39:AJ39"/>
    <mergeCell ref="B40:X40"/>
    <mergeCell ref="Y40:AE40"/>
    <mergeCell ref="B61:AJ61"/>
    <mergeCell ref="B70:T70"/>
    <mergeCell ref="O21:AI22"/>
    <mergeCell ref="W28:AA28"/>
    <mergeCell ref="B23:N23"/>
    <mergeCell ref="O23:AJ23"/>
    <mergeCell ref="B32:N32"/>
    <mergeCell ref="O32:AJ32"/>
    <mergeCell ref="B33:N33"/>
    <mergeCell ref="O33:AJ33"/>
    <mergeCell ref="B34:N34"/>
    <mergeCell ref="O34:AJ34"/>
    <mergeCell ref="W29:AA29"/>
    <mergeCell ref="O29:S29"/>
    <mergeCell ref="T29:V29"/>
    <mergeCell ref="A1:N1"/>
    <mergeCell ref="Y2:AJ8"/>
    <mergeCell ref="A4:N4"/>
    <mergeCell ref="A5:N5"/>
    <mergeCell ref="A31:AK31"/>
    <mergeCell ref="B24:N24"/>
    <mergeCell ref="O24:AI24"/>
    <mergeCell ref="B25:N25"/>
    <mergeCell ref="O25:AI25"/>
    <mergeCell ref="B26:M26"/>
    <mergeCell ref="O26:S26"/>
    <mergeCell ref="T28:V28"/>
    <mergeCell ref="B27:M27"/>
    <mergeCell ref="O27:S27"/>
    <mergeCell ref="B28:M28"/>
    <mergeCell ref="O28:S28"/>
    <mergeCell ref="Y13:AC13"/>
    <mergeCell ref="A2:N2"/>
    <mergeCell ref="A3:N3"/>
    <mergeCell ref="AD12:AJ12"/>
    <mergeCell ref="AD13:AJ13"/>
    <mergeCell ref="A18:AK18"/>
    <mergeCell ref="A20:AK20"/>
    <mergeCell ref="B21:N22"/>
    <mergeCell ref="D120:Q120"/>
    <mergeCell ref="T120:AJ120"/>
    <mergeCell ref="D118:Q119"/>
    <mergeCell ref="T118:AJ119"/>
    <mergeCell ref="B63:N64"/>
    <mergeCell ref="O63:AJ64"/>
    <mergeCell ref="B66:N67"/>
    <mergeCell ref="O66:AJ67"/>
    <mergeCell ref="B58:T58"/>
    <mergeCell ref="V58:AB58"/>
    <mergeCell ref="B59:T59"/>
    <mergeCell ref="V59:AB59"/>
    <mergeCell ref="AD59:AJ59"/>
    <mergeCell ref="C105:AE105"/>
    <mergeCell ref="C113:AE113"/>
    <mergeCell ref="C100:AE101"/>
    <mergeCell ref="Q77:X77"/>
    <mergeCell ref="B74:P78"/>
    <mergeCell ref="C88:AE88"/>
    <mergeCell ref="C89:AE89"/>
    <mergeCell ref="C93:AE93"/>
    <mergeCell ref="C95:AE95"/>
    <mergeCell ref="C103:AE103"/>
    <mergeCell ref="Y74:AJ74"/>
    <mergeCell ref="C107:AE108"/>
    <mergeCell ref="C110:AE111"/>
    <mergeCell ref="C97:AE98"/>
    <mergeCell ref="Y75:AJ75"/>
    <mergeCell ref="Y77:AJ77"/>
    <mergeCell ref="Y78:AJ78"/>
    <mergeCell ref="Q78:X78"/>
    <mergeCell ref="C115:AJ117"/>
    <mergeCell ref="V60:AB60"/>
    <mergeCell ref="AD70:AJ70"/>
    <mergeCell ref="B72:T72"/>
    <mergeCell ref="AD72:AJ72"/>
    <mergeCell ref="B71:T71"/>
    <mergeCell ref="AD71:AJ71"/>
    <mergeCell ref="Y76:AJ76"/>
    <mergeCell ref="Q76:X76"/>
    <mergeCell ref="Q74:X74"/>
    <mergeCell ref="A84:AK84"/>
    <mergeCell ref="A46:AK46"/>
    <mergeCell ref="V48:AA48"/>
    <mergeCell ref="AC47:AJ47"/>
    <mergeCell ref="U47:AB47"/>
    <mergeCell ref="V57:AB57"/>
    <mergeCell ref="V51:AA51"/>
    <mergeCell ref="AD56:AJ56"/>
    <mergeCell ref="AD57:AJ57"/>
    <mergeCell ref="AD58:AJ58"/>
    <mergeCell ref="U55:AB55"/>
    <mergeCell ref="AC55:AJ55"/>
    <mergeCell ref="V49:AA49"/>
    <mergeCell ref="V50:AA50"/>
    <mergeCell ref="AE48:AJ48"/>
    <mergeCell ref="AE49:AJ49"/>
    <mergeCell ref="AE50:AJ50"/>
    <mergeCell ref="A54:AK54"/>
    <mergeCell ref="B56:T56"/>
    <mergeCell ref="V56:AB56"/>
    <mergeCell ref="B57:T57"/>
    <mergeCell ref="AD51:AJ51"/>
  </mergeCells>
  <conditionalFormatting sqref="O21 O29 W29">
    <cfRule type="cellIs" dxfId="178" priority="71" stopIfTrue="1" operator="equal">
      <formula>""</formula>
    </cfRule>
  </conditionalFormatting>
  <conditionalFormatting sqref="AD13">
    <cfRule type="cellIs" dxfId="177" priority="67" stopIfTrue="1" operator="equal">
      <formula>""</formula>
    </cfRule>
  </conditionalFormatting>
  <conditionalFormatting sqref="O24">
    <cfRule type="cellIs" dxfId="176" priority="64" stopIfTrue="1" operator="equal">
      <formula>""</formula>
    </cfRule>
  </conditionalFormatting>
  <conditionalFormatting sqref="V48">
    <cfRule type="cellIs" dxfId="175" priority="55" stopIfTrue="1" operator="equal">
      <formula>""</formula>
    </cfRule>
  </conditionalFormatting>
  <conditionalFormatting sqref="V49">
    <cfRule type="cellIs" dxfId="174" priority="54" stopIfTrue="1" operator="equal">
      <formula>""</formula>
    </cfRule>
  </conditionalFormatting>
  <conditionalFormatting sqref="T118">
    <cfRule type="cellIs" dxfId="173" priority="53" stopIfTrue="1" operator="equal">
      <formula>""</formula>
    </cfRule>
  </conditionalFormatting>
  <conditionalFormatting sqref="D118">
    <cfRule type="cellIs" dxfId="172" priority="52" stopIfTrue="1" operator="equal">
      <formula>""</formula>
    </cfRule>
  </conditionalFormatting>
  <conditionalFormatting sqref="V50">
    <cfRule type="cellIs" dxfId="171" priority="51" stopIfTrue="1" operator="equal">
      <formula>""</formula>
    </cfRule>
  </conditionalFormatting>
  <conditionalFormatting sqref="O63">
    <cfRule type="cellIs" dxfId="170" priority="82" operator="equal">
      <formula>""</formula>
    </cfRule>
  </conditionalFormatting>
  <conditionalFormatting sqref="O66">
    <cfRule type="cellIs" dxfId="169" priority="84" stopIfTrue="1" operator="equal">
      <formula>""</formula>
    </cfRule>
  </conditionalFormatting>
  <conditionalFormatting sqref="O27">
    <cfRule type="cellIs" dxfId="168" priority="44" stopIfTrue="1" operator="equal">
      <formula>""</formula>
    </cfRule>
  </conditionalFormatting>
  <conditionalFormatting sqref="O28">
    <cfRule type="cellIs" dxfId="167" priority="43" stopIfTrue="1" operator="equal">
      <formula>""</formula>
    </cfRule>
  </conditionalFormatting>
  <conditionalFormatting sqref="W28">
    <cfRule type="cellIs" dxfId="166" priority="42" stopIfTrue="1" operator="equal">
      <formula>""</formula>
    </cfRule>
  </conditionalFormatting>
  <conditionalFormatting sqref="O26">
    <cfRule type="cellIs" dxfId="165" priority="39" stopIfTrue="1" operator="equal">
      <formula>""</formula>
    </cfRule>
  </conditionalFormatting>
  <conditionalFormatting sqref="AE48">
    <cfRule type="cellIs" dxfId="164" priority="34" stopIfTrue="1" operator="equal">
      <formula>""</formula>
    </cfRule>
  </conditionalFormatting>
  <conditionalFormatting sqref="AE49">
    <cfRule type="cellIs" dxfId="163" priority="33" stopIfTrue="1" operator="equal">
      <formula>""</formula>
    </cfRule>
  </conditionalFormatting>
  <conditionalFormatting sqref="AE50">
    <cfRule type="cellIs" dxfId="162" priority="32" stopIfTrue="1" operator="equal">
      <formula>""</formula>
    </cfRule>
  </conditionalFormatting>
  <conditionalFormatting sqref="Q50">
    <cfRule type="cellIs" dxfId="161" priority="31" stopIfTrue="1" operator="equal">
      <formula>""</formula>
    </cfRule>
  </conditionalFormatting>
  <conditionalFormatting sqref="AD56">
    <cfRule type="cellIs" dxfId="160" priority="30" stopIfTrue="1" operator="equal">
      <formula>""</formula>
    </cfRule>
  </conditionalFormatting>
  <conditionalFormatting sqref="AD57">
    <cfRule type="cellIs" dxfId="159" priority="29" stopIfTrue="1" operator="equal">
      <formula>""</formula>
    </cfRule>
  </conditionalFormatting>
  <conditionalFormatting sqref="AD58">
    <cfRule type="cellIs" dxfId="158" priority="28" stopIfTrue="1" operator="equal">
      <formula>""</formula>
    </cfRule>
  </conditionalFormatting>
  <conditionalFormatting sqref="AD59">
    <cfRule type="cellIs" dxfId="157" priority="27" stopIfTrue="1" operator="equal">
      <formula>""</formula>
    </cfRule>
  </conditionalFormatting>
  <conditionalFormatting sqref="A60:A68 B63:AJ65 A70:A71">
    <cfRule type="expression" dxfId="156" priority="49">
      <formula>OR($AD$57="",$AD$57=0)</formula>
    </cfRule>
  </conditionalFormatting>
  <conditionalFormatting sqref="B66:AJ68">
    <cfRule type="expression" dxfId="155" priority="47">
      <formula>OR($AD$58="",$AD$58=0)</formula>
    </cfRule>
  </conditionalFormatting>
  <conditionalFormatting sqref="V59">
    <cfRule type="cellIs" dxfId="154" priority="24" stopIfTrue="1" operator="equal">
      <formula>""</formula>
    </cfRule>
  </conditionalFormatting>
  <conditionalFormatting sqref="O25">
    <cfRule type="cellIs" dxfId="153" priority="19" stopIfTrue="1" operator="equal">
      <formula>""</formula>
    </cfRule>
  </conditionalFormatting>
  <conditionalFormatting sqref="V58">
    <cfRule type="cellIs" dxfId="152" priority="18" stopIfTrue="1" operator="equal">
      <formula>""</formula>
    </cfRule>
  </conditionalFormatting>
  <conditionalFormatting sqref="V57">
    <cfRule type="cellIs" dxfId="151" priority="17" stopIfTrue="1" operator="equal">
      <formula>""</formula>
    </cfRule>
  </conditionalFormatting>
  <conditionalFormatting sqref="V56">
    <cfRule type="cellIs" dxfId="150" priority="16" stopIfTrue="1" operator="equal">
      <formula>""</formula>
    </cfRule>
  </conditionalFormatting>
  <conditionalFormatting sqref="O32:O36">
    <cfRule type="cellIs" dxfId="149" priority="15" stopIfTrue="1" operator="equal">
      <formula>""</formula>
    </cfRule>
  </conditionalFormatting>
  <conditionalFormatting sqref="Q37">
    <cfRule type="cellIs" dxfId="148" priority="13" stopIfTrue="1" operator="equal">
      <formula>""</formula>
    </cfRule>
  </conditionalFormatting>
  <conditionalFormatting sqref="Y37">
    <cfRule type="cellIs" dxfId="147" priority="12" stopIfTrue="1" operator="equal">
      <formula>""</formula>
    </cfRule>
  </conditionalFormatting>
  <conditionalFormatting sqref="Y40">
    <cfRule type="cellIs" dxfId="146" priority="11" stopIfTrue="1" operator="equal">
      <formula>""</formula>
    </cfRule>
  </conditionalFormatting>
  <conditionalFormatting sqref="Q39">
    <cfRule type="cellIs" dxfId="145" priority="9" stopIfTrue="1" operator="equal">
      <formula>""</formula>
    </cfRule>
  </conditionalFormatting>
  <conditionalFormatting sqref="Y39">
    <cfRule type="cellIs" dxfId="144" priority="8" stopIfTrue="1" operator="equal">
      <formula>""</formula>
    </cfRule>
  </conditionalFormatting>
  <conditionalFormatting sqref="O38">
    <cfRule type="cellIs" dxfId="143" priority="7" stopIfTrue="1" operator="equal">
      <formula>""</formula>
    </cfRule>
  </conditionalFormatting>
  <conditionalFormatting sqref="O23">
    <cfRule type="cellIs" dxfId="142" priority="4" stopIfTrue="1" operator="equal">
      <formula>""</formula>
    </cfRule>
  </conditionalFormatting>
  <conditionalFormatting sqref="AD71">
    <cfRule type="cellIs" dxfId="141" priority="3" stopIfTrue="1" operator="equal">
      <formula>""</formula>
    </cfRule>
  </conditionalFormatting>
  <conditionalFormatting sqref="AM78:BU79 B74:AJ78">
    <cfRule type="expression" dxfId="140" priority="133" stopIfTrue="1">
      <formula>OR($AD$72=0,$AD$72&lt;0)</formula>
    </cfRule>
  </conditionalFormatting>
  <conditionalFormatting sqref="AD70">
    <cfRule type="cellIs" dxfId="139" priority="1" stopIfTrue="1" operator="equal">
      <formula>0</formula>
    </cfRule>
  </conditionalFormatting>
  <dataValidations count="3">
    <dataValidation type="list" allowBlank="1" showInputMessage="1" showErrorMessage="1" sqref="O24:AI24">
      <formula1>$Q$12:$Q$17</formula1>
    </dataValidation>
    <dataValidation type="list" allowBlank="1" showInputMessage="1" showErrorMessage="1" sqref="O25:AI25">
      <formula1>$P$15:$P$16</formula1>
    </dataValidation>
    <dataValidation type="list" allowBlank="1" showInputMessage="1" showErrorMessage="1" sqref="Y40:AE40">
      <formula1>$AK$37:$AK$38</formula1>
    </dataValidation>
  </dataValidations>
  <pageMargins left="0.70866141732283472" right="0.59055118110236227" top="0.78740157480314965" bottom="0.78740157480314965" header="0.31496062992125984" footer="0.31496062992125984"/>
  <pageSetup paperSize="9" orientation="portrait" horizontalDpi="4294967293" verticalDpi="4294967293" r:id="rId1"/>
  <headerFooter>
    <oddHeader>&amp;L&amp;"Arial,Fett"&amp;14Verwendungsnachweis
&amp;"Arial,Standard"&amp;9für Mittel aus dem Landesprogramm "Solidarisches Zusammenleben der Generationen" (LSZ)</oddHeader>
  </headerFooter>
  <rowBreaks count="2" manualBreakCount="2">
    <brk id="41" max="16383" man="1"/>
    <brk id="7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T242"/>
  <sheetViews>
    <sheetView showGridLines="0" view="pageLayout" topLeftCell="A212" zoomScaleNormal="100" workbookViewId="0">
      <selection activeCell="A219" sqref="A219:T242"/>
    </sheetView>
  </sheetViews>
  <sheetFormatPr baseColWidth="10" defaultRowHeight="15" x14ac:dyDescent="0.25"/>
  <cols>
    <col min="1" max="1" width="9" customWidth="1"/>
    <col min="2" max="3" width="6.28515625" customWidth="1"/>
    <col min="4" max="19" width="6.140625" customWidth="1"/>
  </cols>
  <sheetData>
    <row r="1" spans="1:20" ht="15" customHeight="1" x14ac:dyDescent="0.25">
      <c r="A1" s="599" t="s">
        <v>135</v>
      </c>
      <c r="B1" s="599"/>
      <c r="C1" s="599"/>
      <c r="D1" s="752" t="str">
        <f>IF(VN!O32="","",VN!O32)</f>
        <v/>
      </c>
      <c r="E1" s="752"/>
      <c r="F1" s="752"/>
      <c r="G1" s="752"/>
      <c r="H1" s="752"/>
      <c r="I1" s="752"/>
      <c r="J1" s="752"/>
      <c r="K1" s="752"/>
      <c r="L1" s="752"/>
      <c r="M1" s="752"/>
      <c r="N1" s="752"/>
      <c r="O1" s="752"/>
      <c r="P1" s="752"/>
      <c r="Q1" s="752"/>
      <c r="R1" s="752"/>
      <c r="S1" s="752"/>
      <c r="T1" s="752"/>
    </row>
    <row r="2" spans="1:20" ht="15" customHeight="1" x14ac:dyDescent="0.25">
      <c r="A2" s="599"/>
      <c r="B2" s="599"/>
      <c r="C2" s="599"/>
      <c r="D2" s="753" t="str">
        <f>IF(VN!O21="","",VN!O21)</f>
        <v/>
      </c>
      <c r="E2" s="753"/>
      <c r="F2" s="753"/>
      <c r="G2" s="753"/>
      <c r="H2" s="753"/>
      <c r="I2" s="753"/>
      <c r="J2" s="753"/>
      <c r="K2" s="753"/>
      <c r="L2" s="753"/>
      <c r="M2" s="753"/>
      <c r="N2" s="753"/>
      <c r="O2" s="753"/>
      <c r="P2" s="753"/>
      <c r="Q2" s="753"/>
      <c r="R2" s="753"/>
      <c r="S2" s="753"/>
      <c r="T2" s="753"/>
    </row>
    <row r="3" spans="1:20" s="5" customFormat="1" ht="18.75" customHeight="1" x14ac:dyDescent="0.25">
      <c r="A3" s="736" t="s">
        <v>355</v>
      </c>
      <c r="B3" s="736"/>
      <c r="C3" s="736"/>
      <c r="D3" s="736"/>
      <c r="E3" s="736"/>
      <c r="F3" s="737"/>
      <c r="G3" s="737"/>
      <c r="H3" s="737"/>
      <c r="I3" s="737"/>
      <c r="J3" s="48"/>
      <c r="K3" s="48"/>
      <c r="L3" s="306" t="s">
        <v>41</v>
      </c>
      <c r="M3" s="48"/>
      <c r="N3" s="48"/>
      <c r="O3" s="48"/>
      <c r="P3" s="48"/>
      <c r="Q3" s="287"/>
      <c r="R3" s="124"/>
      <c r="S3" s="124"/>
      <c r="T3" s="124"/>
    </row>
    <row r="4" spans="1:20" s="5" customFormat="1" ht="18.75" customHeight="1" x14ac:dyDescent="0.25">
      <c r="A4" s="732" t="s">
        <v>356</v>
      </c>
      <c r="B4" s="733"/>
      <c r="C4" s="733"/>
      <c r="D4" s="733"/>
      <c r="E4" s="734"/>
      <c r="F4" s="735"/>
      <c r="G4" s="444"/>
      <c r="H4" s="444"/>
      <c r="I4" s="445"/>
      <c r="J4" s="48"/>
      <c r="K4" s="48"/>
      <c r="L4" s="306" t="s">
        <v>42</v>
      </c>
      <c r="M4" s="48"/>
      <c r="N4" s="48"/>
      <c r="O4" s="48"/>
      <c r="P4" s="48"/>
      <c r="Q4" s="287"/>
      <c r="R4" s="124"/>
      <c r="S4" s="124"/>
      <c r="T4" s="124"/>
    </row>
    <row r="5" spans="1:20" ht="18.75" customHeight="1" x14ac:dyDescent="0.25">
      <c r="A5" s="744" t="s">
        <v>357</v>
      </c>
      <c r="B5" s="745"/>
      <c r="C5" s="745"/>
      <c r="D5" s="745"/>
      <c r="E5" s="746"/>
      <c r="F5" s="735"/>
      <c r="G5" s="444"/>
      <c r="H5" s="444"/>
      <c r="I5" s="445"/>
      <c r="J5" s="744" t="s">
        <v>393</v>
      </c>
      <c r="K5" s="746"/>
      <c r="L5" s="754"/>
      <c r="M5" s="755"/>
      <c r="N5" s="1"/>
      <c r="O5" s="1"/>
      <c r="P5" s="1"/>
      <c r="Q5" s="287"/>
      <c r="R5" s="124"/>
      <c r="S5" s="124"/>
      <c r="T5" s="124"/>
    </row>
    <row r="6" spans="1:20" ht="18.75" customHeight="1" x14ac:dyDescent="0.25">
      <c r="A6" s="744" t="s">
        <v>358</v>
      </c>
      <c r="B6" s="745"/>
      <c r="C6" s="745"/>
      <c r="D6" s="745"/>
      <c r="E6" s="746"/>
      <c r="F6" s="735"/>
      <c r="G6" s="444"/>
      <c r="H6" s="444"/>
      <c r="I6" s="445"/>
      <c r="J6" s="48"/>
      <c r="K6" s="48"/>
      <c r="L6" s="1"/>
      <c r="M6" s="1"/>
      <c r="N6" s="1"/>
      <c r="O6" s="1"/>
      <c r="P6" s="1"/>
      <c r="Q6" s="287"/>
      <c r="R6" s="124"/>
      <c r="S6" s="124"/>
      <c r="T6" s="124"/>
    </row>
    <row r="7" spans="1:20" ht="18.75" customHeight="1" x14ac:dyDescent="0.25">
      <c r="A7" s="744" t="s">
        <v>359</v>
      </c>
      <c r="B7" s="745"/>
      <c r="C7" s="745"/>
      <c r="D7" s="745"/>
      <c r="E7" s="746"/>
      <c r="F7" s="735"/>
      <c r="G7" s="444"/>
      <c r="H7" s="444"/>
      <c r="I7" s="445"/>
      <c r="J7" s="48"/>
      <c r="K7" s="48"/>
      <c r="L7" s="1"/>
      <c r="M7" s="288"/>
      <c r="N7" s="288"/>
      <c r="O7" s="287"/>
      <c r="P7" s="287"/>
      <c r="Q7" s="287"/>
      <c r="R7" s="124"/>
      <c r="S7" s="124"/>
      <c r="T7" s="124"/>
    </row>
    <row r="8" spans="1:20" ht="18.75" customHeight="1" x14ac:dyDescent="0.25">
      <c r="A8" s="744" t="s">
        <v>360</v>
      </c>
      <c r="B8" s="745"/>
      <c r="C8" s="745"/>
      <c r="D8" s="745"/>
      <c r="E8" s="746"/>
      <c r="F8" s="735"/>
      <c r="G8" s="444"/>
      <c r="H8" s="444"/>
      <c r="I8" s="445"/>
      <c r="J8" s="744" t="s">
        <v>361</v>
      </c>
      <c r="K8" s="746"/>
      <c r="L8" s="754"/>
      <c r="M8" s="755"/>
      <c r="N8" s="289" t="s">
        <v>362</v>
      </c>
      <c r="O8" s="764"/>
      <c r="P8" s="764"/>
      <c r="Q8" s="764"/>
      <c r="R8" s="764"/>
      <c r="S8" s="48"/>
      <c r="T8" s="48"/>
    </row>
    <row r="9" spans="1:20" ht="5.25" customHeight="1" x14ac:dyDescent="0.25">
      <c r="A9" s="48"/>
      <c r="B9" s="48"/>
      <c r="C9" s="48"/>
      <c r="D9" s="48"/>
      <c r="E9" s="48"/>
      <c r="F9" s="48"/>
      <c r="G9" s="48"/>
      <c r="H9" s="48"/>
      <c r="I9" s="48"/>
      <c r="J9" s="48"/>
      <c r="K9" s="48"/>
      <c r="L9" s="48"/>
      <c r="M9" s="48"/>
      <c r="N9" s="48"/>
      <c r="O9" s="48"/>
      <c r="P9" s="48"/>
      <c r="Q9" s="307"/>
      <c r="R9" s="48"/>
      <c r="S9" s="48"/>
      <c r="T9" s="48"/>
    </row>
    <row r="10" spans="1:20" ht="63" x14ac:dyDescent="0.25">
      <c r="A10" s="303"/>
      <c r="B10" s="303"/>
      <c r="C10" s="303"/>
      <c r="D10" s="304" t="s">
        <v>363</v>
      </c>
      <c r="E10" s="304" t="s">
        <v>364</v>
      </c>
      <c r="F10" s="304" t="s">
        <v>365</v>
      </c>
      <c r="G10" s="304" t="s">
        <v>366</v>
      </c>
      <c r="H10" s="304" t="s">
        <v>115</v>
      </c>
      <c r="I10" s="304" t="s">
        <v>367</v>
      </c>
      <c r="J10" s="304" t="s">
        <v>368</v>
      </c>
      <c r="K10" s="304" t="s">
        <v>369</v>
      </c>
      <c r="L10" s="304" t="s">
        <v>370</v>
      </c>
      <c r="M10" s="304" t="s">
        <v>371</v>
      </c>
      <c r="N10" s="304" t="s">
        <v>372</v>
      </c>
      <c r="O10" s="304" t="s">
        <v>373</v>
      </c>
      <c r="P10" s="305" t="s">
        <v>374</v>
      </c>
      <c r="Q10" s="305" t="s">
        <v>375</v>
      </c>
      <c r="R10" s="305" t="s">
        <v>376</v>
      </c>
      <c r="S10" s="304" t="s">
        <v>377</v>
      </c>
      <c r="T10" s="304" t="s">
        <v>378</v>
      </c>
    </row>
    <row r="11" spans="1:20" ht="21" customHeight="1" x14ac:dyDescent="0.25">
      <c r="A11" s="738" t="s">
        <v>379</v>
      </c>
      <c r="B11" s="739"/>
      <c r="C11" s="740"/>
      <c r="D11" s="290"/>
      <c r="E11" s="290"/>
      <c r="F11" s="290"/>
      <c r="G11" s="290"/>
      <c r="H11" s="290"/>
      <c r="I11" s="290"/>
      <c r="J11" s="290"/>
      <c r="K11" s="290"/>
      <c r="L11" s="290"/>
      <c r="M11" s="290"/>
      <c r="N11" s="290"/>
      <c r="O11" s="290"/>
      <c r="P11" s="410"/>
      <c r="Q11" s="410"/>
      <c r="R11" s="410"/>
      <c r="S11" s="410"/>
      <c r="T11" s="299">
        <f>SUM(D11:O11)/12</f>
        <v>0</v>
      </c>
    </row>
    <row r="12" spans="1:20" x14ac:dyDescent="0.25">
      <c r="A12" s="741" t="s">
        <v>380</v>
      </c>
      <c r="B12" s="742"/>
      <c r="C12" s="743"/>
      <c r="D12" s="290"/>
      <c r="E12" s="290"/>
      <c r="F12" s="290"/>
      <c r="G12" s="290"/>
      <c r="H12" s="290"/>
      <c r="I12" s="290"/>
      <c r="J12" s="290"/>
      <c r="K12" s="290"/>
      <c r="L12" s="290"/>
      <c r="M12" s="290"/>
      <c r="N12" s="290"/>
      <c r="O12" s="290"/>
      <c r="P12" s="291"/>
      <c r="Q12" s="291"/>
      <c r="R12" s="291"/>
      <c r="S12" s="291"/>
      <c r="T12" s="299">
        <f t="shared" ref="T12:T25" si="0">SUM(D12:S12)</f>
        <v>0</v>
      </c>
    </row>
    <row r="13" spans="1:20" x14ac:dyDescent="0.25">
      <c r="A13" s="292" t="s">
        <v>381</v>
      </c>
      <c r="B13" s="750"/>
      <c r="C13" s="751"/>
      <c r="D13" s="300"/>
      <c r="E13" s="300"/>
      <c r="F13" s="300"/>
      <c r="G13" s="300"/>
      <c r="H13" s="300"/>
      <c r="I13" s="300"/>
      <c r="J13" s="300"/>
      <c r="K13" s="300"/>
      <c r="L13" s="300"/>
      <c r="M13" s="300"/>
      <c r="N13" s="300"/>
      <c r="O13" s="300"/>
      <c r="P13" s="299"/>
      <c r="Q13" s="299"/>
      <c r="R13" s="299"/>
      <c r="S13" s="299"/>
      <c r="T13" s="299">
        <f t="shared" si="0"/>
        <v>0</v>
      </c>
    </row>
    <row r="14" spans="1:20" x14ac:dyDescent="0.25">
      <c r="A14" s="292" t="s">
        <v>381</v>
      </c>
      <c r="B14" s="750"/>
      <c r="C14" s="751"/>
      <c r="D14" s="300"/>
      <c r="E14" s="300"/>
      <c r="F14" s="300"/>
      <c r="G14" s="300"/>
      <c r="H14" s="300"/>
      <c r="I14" s="300"/>
      <c r="J14" s="300"/>
      <c r="K14" s="300"/>
      <c r="L14" s="300"/>
      <c r="M14" s="300"/>
      <c r="N14" s="300"/>
      <c r="O14" s="300"/>
      <c r="P14" s="299"/>
      <c r="Q14" s="299"/>
      <c r="R14" s="299"/>
      <c r="S14" s="299"/>
      <c r="T14" s="299">
        <f t="shared" si="0"/>
        <v>0</v>
      </c>
    </row>
    <row r="15" spans="1:20" x14ac:dyDescent="0.25">
      <c r="A15" s="292" t="s">
        <v>381</v>
      </c>
      <c r="B15" s="750"/>
      <c r="C15" s="751"/>
      <c r="D15" s="300"/>
      <c r="E15" s="300"/>
      <c r="F15" s="300"/>
      <c r="G15" s="300"/>
      <c r="H15" s="300"/>
      <c r="I15" s="300"/>
      <c r="J15" s="300"/>
      <c r="K15" s="300"/>
      <c r="L15" s="300"/>
      <c r="M15" s="300"/>
      <c r="N15" s="300"/>
      <c r="O15" s="300"/>
      <c r="P15" s="299"/>
      <c r="Q15" s="299"/>
      <c r="R15" s="299"/>
      <c r="S15" s="299"/>
      <c r="T15" s="299">
        <f t="shared" si="0"/>
        <v>0</v>
      </c>
    </row>
    <row r="16" spans="1:20" ht="15" customHeight="1" x14ac:dyDescent="0.25">
      <c r="A16" s="738" t="s">
        <v>390</v>
      </c>
      <c r="B16" s="739"/>
      <c r="C16" s="740"/>
      <c r="D16" s="300"/>
      <c r="E16" s="300"/>
      <c r="F16" s="300"/>
      <c r="G16" s="300"/>
      <c r="H16" s="300"/>
      <c r="I16" s="300"/>
      <c r="J16" s="300"/>
      <c r="K16" s="300"/>
      <c r="L16" s="300"/>
      <c r="M16" s="300"/>
      <c r="N16" s="300"/>
      <c r="O16" s="300"/>
      <c r="P16" s="299"/>
      <c r="Q16" s="299"/>
      <c r="R16" s="299"/>
      <c r="S16" s="299"/>
      <c r="T16" s="299">
        <f t="shared" si="0"/>
        <v>0</v>
      </c>
    </row>
    <row r="17" spans="1:20" ht="25.5" customHeight="1" x14ac:dyDescent="0.25">
      <c r="A17" s="747" t="s">
        <v>391</v>
      </c>
      <c r="B17" s="748"/>
      <c r="C17" s="749"/>
      <c r="D17" s="293">
        <f>SUM(D12:D16)</f>
        <v>0</v>
      </c>
      <c r="E17" s="293">
        <f t="shared" ref="E17:R17" si="1">SUM(E12:E16)</f>
        <v>0</v>
      </c>
      <c r="F17" s="293">
        <f t="shared" si="1"/>
        <v>0</v>
      </c>
      <c r="G17" s="293">
        <f t="shared" si="1"/>
        <v>0</v>
      </c>
      <c r="H17" s="293">
        <f t="shared" si="1"/>
        <v>0</v>
      </c>
      <c r="I17" s="293">
        <f t="shared" si="1"/>
        <v>0</v>
      </c>
      <c r="J17" s="293">
        <f t="shared" si="1"/>
        <v>0</v>
      </c>
      <c r="K17" s="293">
        <f t="shared" si="1"/>
        <v>0</v>
      </c>
      <c r="L17" s="293">
        <f t="shared" si="1"/>
        <v>0</v>
      </c>
      <c r="M17" s="293">
        <f t="shared" si="1"/>
        <v>0</v>
      </c>
      <c r="N17" s="293">
        <f t="shared" si="1"/>
        <v>0</v>
      </c>
      <c r="O17" s="293">
        <f t="shared" si="1"/>
        <v>0</v>
      </c>
      <c r="P17" s="294">
        <f>SUM(P12:P16)</f>
        <v>0</v>
      </c>
      <c r="Q17" s="294">
        <f t="shared" si="1"/>
        <v>0</v>
      </c>
      <c r="R17" s="294">
        <f t="shared" si="1"/>
        <v>0</v>
      </c>
      <c r="S17" s="294"/>
      <c r="T17" s="294">
        <f t="shared" si="0"/>
        <v>0</v>
      </c>
    </row>
    <row r="18" spans="1:20" x14ac:dyDescent="0.25">
      <c r="A18" s="741" t="s">
        <v>382</v>
      </c>
      <c r="B18" s="743"/>
      <c r="C18" s="295">
        <v>7.2999999999999995E-2</v>
      </c>
      <c r="D18" s="300">
        <f>D17*C18</f>
        <v>0</v>
      </c>
      <c r="E18" s="300">
        <f>E17*C18</f>
        <v>0</v>
      </c>
      <c r="F18" s="300">
        <f>F17*C18</f>
        <v>0</v>
      </c>
      <c r="G18" s="300">
        <f>G17*C18</f>
        <v>0</v>
      </c>
      <c r="H18" s="300">
        <f>H17*C18</f>
        <v>0</v>
      </c>
      <c r="I18" s="300">
        <f>I17*C18</f>
        <v>0</v>
      </c>
      <c r="J18" s="300">
        <f>J17*C18</f>
        <v>0</v>
      </c>
      <c r="K18" s="300">
        <f>K17*C18</f>
        <v>0</v>
      </c>
      <c r="L18" s="300">
        <f>L17*C18</f>
        <v>0</v>
      </c>
      <c r="M18" s="300">
        <f>M17*C18</f>
        <v>0</v>
      </c>
      <c r="N18" s="300">
        <f>N17*C18</f>
        <v>0</v>
      </c>
      <c r="O18" s="300">
        <f>O17*C18</f>
        <v>0</v>
      </c>
      <c r="P18" s="300">
        <f>P17*C18</f>
        <v>0</v>
      </c>
      <c r="Q18" s="300">
        <f>Q17*C18</f>
        <v>0</v>
      </c>
      <c r="R18" s="300">
        <f>R17*C18</f>
        <v>0</v>
      </c>
      <c r="S18" s="300">
        <f>S17*C18</f>
        <v>0</v>
      </c>
      <c r="T18" s="299">
        <f t="shared" si="0"/>
        <v>0</v>
      </c>
    </row>
    <row r="19" spans="1:20" x14ac:dyDescent="0.25">
      <c r="A19" s="741" t="s">
        <v>383</v>
      </c>
      <c r="B19" s="743"/>
      <c r="C19" s="295">
        <v>9.2999999999999999E-2</v>
      </c>
      <c r="D19" s="300">
        <f>D17*C19</f>
        <v>0</v>
      </c>
      <c r="E19" s="300">
        <f>E17*C19</f>
        <v>0</v>
      </c>
      <c r="F19" s="300">
        <f>F17*C19</f>
        <v>0</v>
      </c>
      <c r="G19" s="300">
        <f>G17*C19</f>
        <v>0</v>
      </c>
      <c r="H19" s="300">
        <f>H17*C19</f>
        <v>0</v>
      </c>
      <c r="I19" s="300">
        <f>I17*C19</f>
        <v>0</v>
      </c>
      <c r="J19" s="300">
        <f>J17*C19</f>
        <v>0</v>
      </c>
      <c r="K19" s="300">
        <f>K17*C19</f>
        <v>0</v>
      </c>
      <c r="L19" s="300">
        <f>L17*C19</f>
        <v>0</v>
      </c>
      <c r="M19" s="300">
        <f>M17*C19</f>
        <v>0</v>
      </c>
      <c r="N19" s="300">
        <f>N17*C19</f>
        <v>0</v>
      </c>
      <c r="O19" s="300">
        <f>O17*C19</f>
        <v>0</v>
      </c>
      <c r="P19" s="300">
        <f>P17*C19</f>
        <v>0</v>
      </c>
      <c r="Q19" s="300">
        <f>Q17*C19</f>
        <v>0</v>
      </c>
      <c r="R19" s="300">
        <f>R17*C19</f>
        <v>0</v>
      </c>
      <c r="S19" s="300">
        <f>S17*C19</f>
        <v>0</v>
      </c>
      <c r="T19" s="299">
        <f t="shared" si="0"/>
        <v>0</v>
      </c>
    </row>
    <row r="20" spans="1:20" x14ac:dyDescent="0.25">
      <c r="A20" s="741" t="s">
        <v>384</v>
      </c>
      <c r="B20" s="743"/>
      <c r="C20" s="295">
        <v>1.2999999999999999E-2</v>
      </c>
      <c r="D20" s="300">
        <f>D17*C20</f>
        <v>0</v>
      </c>
      <c r="E20" s="300">
        <f>E17*C20</f>
        <v>0</v>
      </c>
      <c r="F20" s="300">
        <f>F17*C20</f>
        <v>0</v>
      </c>
      <c r="G20" s="300">
        <f>G17*C20</f>
        <v>0</v>
      </c>
      <c r="H20" s="300">
        <f>H17*C20</f>
        <v>0</v>
      </c>
      <c r="I20" s="300">
        <f>I17*C20</f>
        <v>0</v>
      </c>
      <c r="J20" s="300">
        <f>J17*C20</f>
        <v>0</v>
      </c>
      <c r="K20" s="300">
        <f>K17*C20</f>
        <v>0</v>
      </c>
      <c r="L20" s="300">
        <f>L17*C20</f>
        <v>0</v>
      </c>
      <c r="M20" s="300">
        <f>M17*C20</f>
        <v>0</v>
      </c>
      <c r="N20" s="300">
        <f>N17*C20</f>
        <v>0</v>
      </c>
      <c r="O20" s="300">
        <f>O17*C20</f>
        <v>0</v>
      </c>
      <c r="P20" s="300">
        <f>P17*C20</f>
        <v>0</v>
      </c>
      <c r="Q20" s="300">
        <f>Q17*C20</f>
        <v>0</v>
      </c>
      <c r="R20" s="300">
        <f>R17*C20</f>
        <v>0</v>
      </c>
      <c r="S20" s="300">
        <f>S17*C20</f>
        <v>0</v>
      </c>
      <c r="T20" s="299">
        <f t="shared" si="0"/>
        <v>0</v>
      </c>
    </row>
    <row r="21" spans="1:20" x14ac:dyDescent="0.25">
      <c r="A21" s="741" t="s">
        <v>385</v>
      </c>
      <c r="B21" s="743"/>
      <c r="C21" s="295">
        <v>1.7000000000000001E-2</v>
      </c>
      <c r="D21" s="300">
        <f>D17*C21</f>
        <v>0</v>
      </c>
      <c r="E21" s="300">
        <f>E17*C21</f>
        <v>0</v>
      </c>
      <c r="F21" s="300">
        <f>F17*C21</f>
        <v>0</v>
      </c>
      <c r="G21" s="300">
        <f>G17*C21</f>
        <v>0</v>
      </c>
      <c r="H21" s="300">
        <f>H17*C21</f>
        <v>0</v>
      </c>
      <c r="I21" s="300">
        <f>I17*C21</f>
        <v>0</v>
      </c>
      <c r="J21" s="300">
        <f>J17*C21</f>
        <v>0</v>
      </c>
      <c r="K21" s="300">
        <f>K17*C21</f>
        <v>0</v>
      </c>
      <c r="L21" s="300">
        <f>L17*C21</f>
        <v>0</v>
      </c>
      <c r="M21" s="300">
        <f>M17*C21</f>
        <v>0</v>
      </c>
      <c r="N21" s="300">
        <f>N17*C21</f>
        <v>0</v>
      </c>
      <c r="O21" s="300">
        <f>O17*C21</f>
        <v>0</v>
      </c>
      <c r="P21" s="300">
        <f>P17*C21</f>
        <v>0</v>
      </c>
      <c r="Q21" s="300">
        <f>Q17*C21</f>
        <v>0</v>
      </c>
      <c r="R21" s="300">
        <f>R17*C21</f>
        <v>0</v>
      </c>
      <c r="S21" s="300">
        <f>S17*C21</f>
        <v>0</v>
      </c>
      <c r="T21" s="299">
        <f t="shared" si="0"/>
        <v>0</v>
      </c>
    </row>
    <row r="22" spans="1:20" ht="20.25" customHeight="1" x14ac:dyDescent="0.25">
      <c r="A22" s="761" t="s">
        <v>386</v>
      </c>
      <c r="B22" s="762"/>
      <c r="C22" s="763"/>
      <c r="D22" s="293">
        <f t="shared" ref="D22:R22" si="2">SUM(D18:D21)</f>
        <v>0</v>
      </c>
      <c r="E22" s="293">
        <f t="shared" si="2"/>
        <v>0</v>
      </c>
      <c r="F22" s="293">
        <f t="shared" si="2"/>
        <v>0</v>
      </c>
      <c r="G22" s="293">
        <f t="shared" si="2"/>
        <v>0</v>
      </c>
      <c r="H22" s="293">
        <f t="shared" si="2"/>
        <v>0</v>
      </c>
      <c r="I22" s="293">
        <f t="shared" si="2"/>
        <v>0</v>
      </c>
      <c r="J22" s="293">
        <f t="shared" si="2"/>
        <v>0</v>
      </c>
      <c r="K22" s="293">
        <f t="shared" si="2"/>
        <v>0</v>
      </c>
      <c r="L22" s="293">
        <f t="shared" si="2"/>
        <v>0</v>
      </c>
      <c r="M22" s="293">
        <f t="shared" si="2"/>
        <v>0</v>
      </c>
      <c r="N22" s="293">
        <f t="shared" si="2"/>
        <v>0</v>
      </c>
      <c r="O22" s="293">
        <f t="shared" si="2"/>
        <v>0</v>
      </c>
      <c r="P22" s="294">
        <f t="shared" si="2"/>
        <v>0</v>
      </c>
      <c r="Q22" s="294">
        <f t="shared" si="2"/>
        <v>0</v>
      </c>
      <c r="R22" s="294">
        <f t="shared" si="2"/>
        <v>0</v>
      </c>
      <c r="S22" s="294"/>
      <c r="T22" s="294">
        <f t="shared" si="0"/>
        <v>0</v>
      </c>
    </row>
    <row r="23" spans="1:20" x14ac:dyDescent="0.25">
      <c r="A23" s="741" t="s">
        <v>387</v>
      </c>
      <c r="B23" s="743"/>
      <c r="C23" s="295">
        <v>5.9999999999999995E-4</v>
      </c>
      <c r="D23" s="300">
        <f>D122*C23</f>
        <v>0</v>
      </c>
      <c r="E23" s="300">
        <f>E122*C23</f>
        <v>0</v>
      </c>
      <c r="F23" s="300">
        <f>F122*C23</f>
        <v>0</v>
      </c>
      <c r="G23" s="300">
        <f>G122*C23</f>
        <v>0</v>
      </c>
      <c r="H23" s="300">
        <f>H122*C23</f>
        <v>0</v>
      </c>
      <c r="I23" s="300">
        <f>I122*C23</f>
        <v>0</v>
      </c>
      <c r="J23" s="300">
        <f>J122*C23</f>
        <v>0</v>
      </c>
      <c r="K23" s="300">
        <f>K122*C23</f>
        <v>0</v>
      </c>
      <c r="L23" s="300">
        <f>L122*C23</f>
        <v>0</v>
      </c>
      <c r="M23" s="300">
        <f>M122*C23</f>
        <v>0</v>
      </c>
      <c r="N23" s="300">
        <f>N122*C23</f>
        <v>0</v>
      </c>
      <c r="O23" s="300">
        <f>O122*C23</f>
        <v>0</v>
      </c>
      <c r="P23" s="300">
        <f>P122*C23</f>
        <v>0</v>
      </c>
      <c r="Q23" s="300">
        <f>Q122*C23</f>
        <v>0</v>
      </c>
      <c r="R23" s="300">
        <f>R122*C23</f>
        <v>0</v>
      </c>
      <c r="S23" s="300">
        <f>S122*C23</f>
        <v>0</v>
      </c>
      <c r="T23" s="299">
        <f t="shared" si="0"/>
        <v>0</v>
      </c>
    </row>
    <row r="24" spans="1:20" x14ac:dyDescent="0.25">
      <c r="A24" s="741" t="s">
        <v>388</v>
      </c>
      <c r="B24" s="743"/>
      <c r="C24" s="295"/>
      <c r="D24" s="300">
        <f>D22*C24</f>
        <v>0</v>
      </c>
      <c r="E24" s="300">
        <f>E122*C24</f>
        <v>0</v>
      </c>
      <c r="F24" s="300">
        <f>F122*C24</f>
        <v>0</v>
      </c>
      <c r="G24" s="300">
        <f>G122*C24</f>
        <v>0</v>
      </c>
      <c r="H24" s="300">
        <f>H122*C24</f>
        <v>0</v>
      </c>
      <c r="I24" s="300">
        <f>I122*C24</f>
        <v>0</v>
      </c>
      <c r="J24" s="300">
        <f>J122*C24</f>
        <v>0</v>
      </c>
      <c r="K24" s="300">
        <f>K122*C24</f>
        <v>0</v>
      </c>
      <c r="L24" s="300">
        <f>L122*C24</f>
        <v>0</v>
      </c>
      <c r="M24" s="300">
        <f>M122*C24</f>
        <v>0</v>
      </c>
      <c r="N24" s="300">
        <f>N122*C24</f>
        <v>0</v>
      </c>
      <c r="O24" s="300">
        <f>O122*C24</f>
        <v>0</v>
      </c>
      <c r="P24" s="300">
        <f>P122*C24</f>
        <v>0</v>
      </c>
      <c r="Q24" s="300">
        <f>Q122*C24</f>
        <v>0</v>
      </c>
      <c r="R24" s="300">
        <f>R122*C24</f>
        <v>0</v>
      </c>
      <c r="S24" s="300">
        <f>S122*C24</f>
        <v>0</v>
      </c>
      <c r="T24" s="299">
        <f t="shared" si="0"/>
        <v>0</v>
      </c>
    </row>
    <row r="25" spans="1:20" ht="15.75" thickBot="1" x14ac:dyDescent="0.3">
      <c r="A25" s="759" t="s">
        <v>389</v>
      </c>
      <c r="B25" s="760"/>
      <c r="C25" s="296"/>
      <c r="D25" s="301">
        <f>D22*C25</f>
        <v>0</v>
      </c>
      <c r="E25" s="301">
        <f>E22*C25</f>
        <v>0</v>
      </c>
      <c r="F25" s="301">
        <f>F22*C25</f>
        <v>0</v>
      </c>
      <c r="G25" s="301">
        <f>G22*C25</f>
        <v>0</v>
      </c>
      <c r="H25" s="301">
        <f>H22*C25</f>
        <v>0</v>
      </c>
      <c r="I25" s="301">
        <f>I22*C25</f>
        <v>0</v>
      </c>
      <c r="J25" s="301">
        <f>J22*C25</f>
        <v>0</v>
      </c>
      <c r="K25" s="301">
        <f>K22*C25</f>
        <v>0</v>
      </c>
      <c r="L25" s="301">
        <f>L22*C25</f>
        <v>0</v>
      </c>
      <c r="M25" s="301">
        <f>M22*C25</f>
        <v>0</v>
      </c>
      <c r="N25" s="301">
        <f>N22*C25</f>
        <v>0</v>
      </c>
      <c r="O25" s="301">
        <f>O22*C25</f>
        <v>0</v>
      </c>
      <c r="P25" s="301">
        <f>P22*C25</f>
        <v>0</v>
      </c>
      <c r="Q25" s="301">
        <f>Q22*C25</f>
        <v>0</v>
      </c>
      <c r="R25" s="301">
        <f>R22*C25</f>
        <v>0</v>
      </c>
      <c r="S25" s="301">
        <f>S22*C25</f>
        <v>0</v>
      </c>
      <c r="T25" s="302">
        <f t="shared" si="0"/>
        <v>0</v>
      </c>
    </row>
    <row r="26" spans="1:20" ht="27" customHeight="1" thickTop="1" x14ac:dyDescent="0.25">
      <c r="A26" s="756" t="s">
        <v>392</v>
      </c>
      <c r="B26" s="757"/>
      <c r="C26" s="758"/>
      <c r="D26" s="297">
        <f>D17+D22+D23+D24+D25</f>
        <v>0</v>
      </c>
      <c r="E26" s="297">
        <f t="shared" ref="E26:S26" si="3">E17+E22+E23+E24+E25</f>
        <v>0</v>
      </c>
      <c r="F26" s="297">
        <f t="shared" si="3"/>
        <v>0</v>
      </c>
      <c r="G26" s="297">
        <f t="shared" si="3"/>
        <v>0</v>
      </c>
      <c r="H26" s="297">
        <f t="shared" si="3"/>
        <v>0</v>
      </c>
      <c r="I26" s="297">
        <f t="shared" si="3"/>
        <v>0</v>
      </c>
      <c r="J26" s="297">
        <f t="shared" si="3"/>
        <v>0</v>
      </c>
      <c r="K26" s="297">
        <f t="shared" si="3"/>
        <v>0</v>
      </c>
      <c r="L26" s="297">
        <f t="shared" si="3"/>
        <v>0</v>
      </c>
      <c r="M26" s="297">
        <f t="shared" si="3"/>
        <v>0</v>
      </c>
      <c r="N26" s="297">
        <f t="shared" si="3"/>
        <v>0</v>
      </c>
      <c r="O26" s="297">
        <f t="shared" si="3"/>
        <v>0</v>
      </c>
      <c r="P26" s="297">
        <f t="shared" si="3"/>
        <v>0</v>
      </c>
      <c r="Q26" s="297">
        <f t="shared" si="3"/>
        <v>0</v>
      </c>
      <c r="R26" s="297">
        <f t="shared" si="3"/>
        <v>0</v>
      </c>
      <c r="S26" s="297">
        <f t="shared" si="3"/>
        <v>0</v>
      </c>
      <c r="T26" s="298">
        <f>SUM(D26:S26)</f>
        <v>0</v>
      </c>
    </row>
    <row r="27" spans="1:20" s="5" customFormat="1" ht="18.75" customHeight="1" x14ac:dyDescent="0.25">
      <c r="A27" s="736" t="s">
        <v>355</v>
      </c>
      <c r="B27" s="736"/>
      <c r="C27" s="736"/>
      <c r="D27" s="736"/>
      <c r="E27" s="736"/>
      <c r="F27" s="737"/>
      <c r="G27" s="737"/>
      <c r="H27" s="737"/>
      <c r="I27" s="737"/>
      <c r="J27" s="48"/>
      <c r="K27" s="48"/>
      <c r="L27" s="306" t="s">
        <v>41</v>
      </c>
      <c r="M27" s="48"/>
      <c r="N27" s="48"/>
      <c r="O27" s="48"/>
      <c r="P27" s="48"/>
      <c r="Q27" s="287"/>
      <c r="R27" s="124"/>
      <c r="S27" s="124"/>
      <c r="T27" s="124"/>
    </row>
    <row r="28" spans="1:20" s="5" customFormat="1" ht="18.75" customHeight="1" x14ac:dyDescent="0.25">
      <c r="A28" s="732" t="s">
        <v>356</v>
      </c>
      <c r="B28" s="733"/>
      <c r="C28" s="733"/>
      <c r="D28" s="733"/>
      <c r="E28" s="734"/>
      <c r="F28" s="735"/>
      <c r="G28" s="444"/>
      <c r="H28" s="444"/>
      <c r="I28" s="445"/>
      <c r="J28" s="48"/>
      <c r="K28" s="48"/>
      <c r="L28" s="306" t="s">
        <v>42</v>
      </c>
      <c r="M28" s="48"/>
      <c r="N28" s="48"/>
      <c r="O28" s="48"/>
      <c r="P28" s="48"/>
      <c r="Q28" s="287"/>
      <c r="R28" s="124"/>
      <c r="S28" s="124"/>
      <c r="T28" s="124"/>
    </row>
    <row r="29" spans="1:20" s="48" customFormat="1" ht="18.75" customHeight="1" x14ac:dyDescent="0.25">
      <c r="A29" s="744" t="s">
        <v>357</v>
      </c>
      <c r="B29" s="745"/>
      <c r="C29" s="745"/>
      <c r="D29" s="745"/>
      <c r="E29" s="746"/>
      <c r="F29" s="735"/>
      <c r="G29" s="444"/>
      <c r="H29" s="444"/>
      <c r="I29" s="445"/>
      <c r="J29" s="744" t="s">
        <v>393</v>
      </c>
      <c r="K29" s="746"/>
      <c r="L29" s="754"/>
      <c r="M29" s="755"/>
      <c r="N29" s="1"/>
      <c r="O29" s="1"/>
      <c r="P29" s="1"/>
      <c r="Q29" s="287"/>
      <c r="R29" s="124"/>
      <c r="S29" s="124"/>
      <c r="T29" s="124"/>
    </row>
    <row r="30" spans="1:20" s="48" customFormat="1" ht="18.75" customHeight="1" x14ac:dyDescent="0.25">
      <c r="A30" s="744" t="s">
        <v>358</v>
      </c>
      <c r="B30" s="745"/>
      <c r="C30" s="745"/>
      <c r="D30" s="745"/>
      <c r="E30" s="746"/>
      <c r="F30" s="735"/>
      <c r="G30" s="444"/>
      <c r="H30" s="444"/>
      <c r="I30" s="445"/>
      <c r="L30" s="1"/>
      <c r="M30" s="1"/>
      <c r="N30" s="1"/>
      <c r="O30" s="1"/>
      <c r="P30" s="1"/>
      <c r="Q30" s="287"/>
      <c r="R30" s="124"/>
      <c r="S30" s="124"/>
      <c r="T30" s="124"/>
    </row>
    <row r="31" spans="1:20" s="48" customFormat="1" ht="18.75" customHeight="1" x14ac:dyDescent="0.25">
      <c r="A31" s="744" t="s">
        <v>359</v>
      </c>
      <c r="B31" s="745"/>
      <c r="C31" s="745"/>
      <c r="D31" s="745"/>
      <c r="E31" s="746"/>
      <c r="F31" s="735"/>
      <c r="G31" s="444"/>
      <c r="H31" s="444"/>
      <c r="I31" s="445"/>
      <c r="L31" s="1"/>
      <c r="M31" s="288"/>
      <c r="N31" s="288"/>
      <c r="O31" s="287"/>
      <c r="P31" s="287"/>
      <c r="Q31" s="287"/>
      <c r="R31" s="124"/>
      <c r="S31" s="124"/>
      <c r="T31" s="124"/>
    </row>
    <row r="32" spans="1:20" s="48" customFormat="1" ht="18.75" customHeight="1" x14ac:dyDescent="0.25">
      <c r="A32" s="744" t="s">
        <v>360</v>
      </c>
      <c r="B32" s="745"/>
      <c r="C32" s="745"/>
      <c r="D32" s="745"/>
      <c r="E32" s="746"/>
      <c r="F32" s="735"/>
      <c r="G32" s="444"/>
      <c r="H32" s="444"/>
      <c r="I32" s="445"/>
      <c r="J32" s="744" t="s">
        <v>361</v>
      </c>
      <c r="K32" s="746"/>
      <c r="L32" s="754"/>
      <c r="M32" s="755"/>
      <c r="N32" s="289" t="s">
        <v>362</v>
      </c>
      <c r="O32" s="764"/>
      <c r="P32" s="764"/>
      <c r="Q32" s="764"/>
      <c r="R32" s="764"/>
    </row>
    <row r="33" spans="1:20" s="48" customFormat="1" ht="5.25" customHeight="1" x14ac:dyDescent="0.25">
      <c r="Q33" s="307"/>
    </row>
    <row r="34" spans="1:20" s="48" customFormat="1" ht="64.5" customHeight="1" x14ac:dyDescent="0.25">
      <c r="A34" s="303"/>
      <c r="B34" s="303"/>
      <c r="C34" s="303"/>
      <c r="D34" s="304" t="s">
        <v>363</v>
      </c>
      <c r="E34" s="304" t="s">
        <v>364</v>
      </c>
      <c r="F34" s="304" t="s">
        <v>365</v>
      </c>
      <c r="G34" s="304" t="s">
        <v>366</v>
      </c>
      <c r="H34" s="304" t="s">
        <v>115</v>
      </c>
      <c r="I34" s="304" t="s">
        <v>367</v>
      </c>
      <c r="J34" s="304" t="s">
        <v>368</v>
      </c>
      <c r="K34" s="304" t="s">
        <v>369</v>
      </c>
      <c r="L34" s="304" t="s">
        <v>370</v>
      </c>
      <c r="M34" s="304" t="s">
        <v>371</v>
      </c>
      <c r="N34" s="304" t="s">
        <v>372</v>
      </c>
      <c r="O34" s="304" t="s">
        <v>373</v>
      </c>
      <c r="P34" s="305" t="s">
        <v>374</v>
      </c>
      <c r="Q34" s="305" t="s">
        <v>375</v>
      </c>
      <c r="R34" s="305" t="s">
        <v>376</v>
      </c>
      <c r="S34" s="304" t="s">
        <v>377</v>
      </c>
      <c r="T34" s="304" t="s">
        <v>378</v>
      </c>
    </row>
    <row r="35" spans="1:20" s="48" customFormat="1" ht="21" customHeight="1" x14ac:dyDescent="0.25">
      <c r="A35" s="738" t="s">
        <v>379</v>
      </c>
      <c r="B35" s="739"/>
      <c r="C35" s="740"/>
      <c r="D35" s="290"/>
      <c r="E35" s="290"/>
      <c r="F35" s="290"/>
      <c r="G35" s="290"/>
      <c r="H35" s="290"/>
      <c r="I35" s="290"/>
      <c r="J35" s="290"/>
      <c r="K35" s="290"/>
      <c r="L35" s="290"/>
      <c r="M35" s="290"/>
      <c r="N35" s="290"/>
      <c r="O35" s="290"/>
      <c r="P35" s="410"/>
      <c r="Q35" s="410"/>
      <c r="R35" s="410"/>
      <c r="S35" s="410"/>
      <c r="T35" s="299">
        <f>SUM(D35:O35)/12</f>
        <v>0</v>
      </c>
    </row>
    <row r="36" spans="1:20" s="48" customFormat="1" x14ac:dyDescent="0.25">
      <c r="A36" s="741" t="s">
        <v>380</v>
      </c>
      <c r="B36" s="742"/>
      <c r="C36" s="743"/>
      <c r="D36" s="290"/>
      <c r="E36" s="290"/>
      <c r="F36" s="290"/>
      <c r="G36" s="290"/>
      <c r="H36" s="290"/>
      <c r="I36" s="290"/>
      <c r="J36" s="290"/>
      <c r="K36" s="290"/>
      <c r="L36" s="290"/>
      <c r="M36" s="290"/>
      <c r="N36" s="290"/>
      <c r="O36" s="290"/>
      <c r="P36" s="291"/>
      <c r="Q36" s="291"/>
      <c r="R36" s="291"/>
      <c r="S36" s="291"/>
      <c r="T36" s="299">
        <f t="shared" ref="T36:T49" si="4">SUM(D36:S36)</f>
        <v>0</v>
      </c>
    </row>
    <row r="37" spans="1:20" s="48" customFormat="1" x14ac:dyDescent="0.25">
      <c r="A37" s="292" t="s">
        <v>381</v>
      </c>
      <c r="B37" s="750"/>
      <c r="C37" s="751"/>
      <c r="D37" s="300"/>
      <c r="E37" s="300"/>
      <c r="F37" s="300"/>
      <c r="G37" s="300"/>
      <c r="H37" s="300"/>
      <c r="I37" s="300"/>
      <c r="J37" s="300"/>
      <c r="K37" s="300"/>
      <c r="L37" s="300"/>
      <c r="M37" s="300"/>
      <c r="N37" s="300"/>
      <c r="O37" s="300"/>
      <c r="P37" s="299"/>
      <c r="Q37" s="299"/>
      <c r="R37" s="299"/>
      <c r="S37" s="299"/>
      <c r="T37" s="299">
        <f t="shared" si="4"/>
        <v>0</v>
      </c>
    </row>
    <row r="38" spans="1:20" s="48" customFormat="1" x14ac:dyDescent="0.25">
      <c r="A38" s="292" t="s">
        <v>381</v>
      </c>
      <c r="B38" s="750"/>
      <c r="C38" s="751"/>
      <c r="D38" s="300"/>
      <c r="E38" s="300"/>
      <c r="F38" s="300"/>
      <c r="G38" s="300"/>
      <c r="H38" s="300"/>
      <c r="I38" s="300"/>
      <c r="J38" s="300"/>
      <c r="K38" s="300"/>
      <c r="L38" s="300"/>
      <c r="M38" s="300"/>
      <c r="N38" s="300"/>
      <c r="O38" s="300"/>
      <c r="P38" s="299"/>
      <c r="Q38" s="299"/>
      <c r="R38" s="299"/>
      <c r="S38" s="299"/>
      <c r="T38" s="299">
        <f t="shared" si="4"/>
        <v>0</v>
      </c>
    </row>
    <row r="39" spans="1:20" s="48" customFormat="1" x14ac:dyDescent="0.25">
      <c r="A39" s="292" t="s">
        <v>381</v>
      </c>
      <c r="B39" s="750"/>
      <c r="C39" s="751"/>
      <c r="D39" s="300"/>
      <c r="E39" s="300"/>
      <c r="F39" s="300"/>
      <c r="G39" s="300"/>
      <c r="H39" s="300"/>
      <c r="I39" s="300"/>
      <c r="J39" s="300"/>
      <c r="K39" s="300"/>
      <c r="L39" s="300"/>
      <c r="M39" s="300"/>
      <c r="N39" s="300"/>
      <c r="O39" s="300"/>
      <c r="P39" s="299"/>
      <c r="Q39" s="299"/>
      <c r="R39" s="299"/>
      <c r="S39" s="299"/>
      <c r="T39" s="299">
        <f t="shared" si="4"/>
        <v>0</v>
      </c>
    </row>
    <row r="40" spans="1:20" s="48" customFormat="1" ht="15" customHeight="1" x14ac:dyDescent="0.25">
      <c r="A40" s="738" t="s">
        <v>390</v>
      </c>
      <c r="B40" s="739"/>
      <c r="C40" s="740"/>
      <c r="D40" s="300"/>
      <c r="E40" s="300"/>
      <c r="F40" s="300"/>
      <c r="G40" s="300"/>
      <c r="H40" s="300"/>
      <c r="I40" s="300"/>
      <c r="J40" s="300"/>
      <c r="K40" s="300"/>
      <c r="L40" s="300"/>
      <c r="M40" s="300"/>
      <c r="N40" s="300"/>
      <c r="O40" s="300"/>
      <c r="P40" s="299"/>
      <c r="Q40" s="299"/>
      <c r="R40" s="299"/>
      <c r="S40" s="299"/>
      <c r="T40" s="299">
        <f t="shared" si="4"/>
        <v>0</v>
      </c>
    </row>
    <row r="41" spans="1:20" s="48" customFormat="1" ht="25.5" customHeight="1" x14ac:dyDescent="0.25">
      <c r="A41" s="747" t="s">
        <v>391</v>
      </c>
      <c r="B41" s="748"/>
      <c r="C41" s="749"/>
      <c r="D41" s="293">
        <f>SUM(D36:D40)</f>
        <v>0</v>
      </c>
      <c r="E41" s="293">
        <f t="shared" ref="E41:O41" si="5">SUM(E36:E40)</f>
        <v>0</v>
      </c>
      <c r="F41" s="293">
        <f t="shared" si="5"/>
        <v>0</v>
      </c>
      <c r="G41" s="293">
        <f t="shared" si="5"/>
        <v>0</v>
      </c>
      <c r="H41" s="293">
        <f t="shared" si="5"/>
        <v>0</v>
      </c>
      <c r="I41" s="293">
        <f t="shared" si="5"/>
        <v>0</v>
      </c>
      <c r="J41" s="293">
        <f t="shared" si="5"/>
        <v>0</v>
      </c>
      <c r="K41" s="293">
        <f t="shared" si="5"/>
        <v>0</v>
      </c>
      <c r="L41" s="293">
        <f t="shared" si="5"/>
        <v>0</v>
      </c>
      <c r="M41" s="293">
        <f t="shared" si="5"/>
        <v>0</v>
      </c>
      <c r="N41" s="293">
        <f t="shared" si="5"/>
        <v>0</v>
      </c>
      <c r="O41" s="293">
        <f t="shared" si="5"/>
        <v>0</v>
      </c>
      <c r="P41" s="294">
        <f>SUM(P36:P40)</f>
        <v>0</v>
      </c>
      <c r="Q41" s="294">
        <f t="shared" ref="Q41:R41" si="6">SUM(Q36:Q40)</f>
        <v>0</v>
      </c>
      <c r="R41" s="294">
        <f t="shared" si="6"/>
        <v>0</v>
      </c>
      <c r="S41" s="294"/>
      <c r="T41" s="294">
        <f t="shared" si="4"/>
        <v>0</v>
      </c>
    </row>
    <row r="42" spans="1:20" s="48" customFormat="1" x14ac:dyDescent="0.25">
      <c r="A42" s="741" t="s">
        <v>382</v>
      </c>
      <c r="B42" s="743"/>
      <c r="C42" s="295">
        <v>7.2999999999999995E-2</v>
      </c>
      <c r="D42" s="300">
        <f>D41*C42</f>
        <v>0</v>
      </c>
      <c r="E42" s="300">
        <f>E41*C42</f>
        <v>0</v>
      </c>
      <c r="F42" s="300">
        <f>F41*C42</f>
        <v>0</v>
      </c>
      <c r="G42" s="300">
        <f>G41*C42</f>
        <v>0</v>
      </c>
      <c r="H42" s="300">
        <f>H41*C42</f>
        <v>0</v>
      </c>
      <c r="I42" s="300">
        <f>I41*C42</f>
        <v>0</v>
      </c>
      <c r="J42" s="300">
        <f>J41*C42</f>
        <v>0</v>
      </c>
      <c r="K42" s="300">
        <f>K41*C42</f>
        <v>0</v>
      </c>
      <c r="L42" s="300">
        <f>L41*C42</f>
        <v>0</v>
      </c>
      <c r="M42" s="300">
        <f>M41*C42</f>
        <v>0</v>
      </c>
      <c r="N42" s="300">
        <f>N41*C42</f>
        <v>0</v>
      </c>
      <c r="O42" s="300">
        <f>O41*C42</f>
        <v>0</v>
      </c>
      <c r="P42" s="300">
        <f>P41*C42</f>
        <v>0</v>
      </c>
      <c r="Q42" s="300">
        <f>Q41*C42</f>
        <v>0</v>
      </c>
      <c r="R42" s="300">
        <f>R41*C42</f>
        <v>0</v>
      </c>
      <c r="S42" s="300">
        <f>S41*C42</f>
        <v>0</v>
      </c>
      <c r="T42" s="299">
        <f t="shared" si="4"/>
        <v>0</v>
      </c>
    </row>
    <row r="43" spans="1:20" s="48" customFormat="1" x14ac:dyDescent="0.25">
      <c r="A43" s="741" t="s">
        <v>383</v>
      </c>
      <c r="B43" s="743"/>
      <c r="C43" s="295">
        <v>9.2999999999999999E-2</v>
      </c>
      <c r="D43" s="300">
        <f>D41*C43</f>
        <v>0</v>
      </c>
      <c r="E43" s="300">
        <f>E41*C43</f>
        <v>0</v>
      </c>
      <c r="F43" s="300">
        <f>F41*C43</f>
        <v>0</v>
      </c>
      <c r="G43" s="300">
        <f>G41*C43</f>
        <v>0</v>
      </c>
      <c r="H43" s="300">
        <f>H41*C43</f>
        <v>0</v>
      </c>
      <c r="I43" s="300">
        <f>I41*C43</f>
        <v>0</v>
      </c>
      <c r="J43" s="300">
        <f>J41*C43</f>
        <v>0</v>
      </c>
      <c r="K43" s="300">
        <f>K41*C43</f>
        <v>0</v>
      </c>
      <c r="L43" s="300">
        <f>L41*C43</f>
        <v>0</v>
      </c>
      <c r="M43" s="300">
        <f>M41*C43</f>
        <v>0</v>
      </c>
      <c r="N43" s="300">
        <f>N41*C43</f>
        <v>0</v>
      </c>
      <c r="O43" s="300">
        <f>O41*C43</f>
        <v>0</v>
      </c>
      <c r="P43" s="300">
        <f>P41*C43</f>
        <v>0</v>
      </c>
      <c r="Q43" s="300">
        <f>Q41*C43</f>
        <v>0</v>
      </c>
      <c r="R43" s="300">
        <f>R41*C43</f>
        <v>0</v>
      </c>
      <c r="S43" s="300">
        <f>S41*C43</f>
        <v>0</v>
      </c>
      <c r="T43" s="299">
        <f t="shared" si="4"/>
        <v>0</v>
      </c>
    </row>
    <row r="44" spans="1:20" s="48" customFormat="1" x14ac:dyDescent="0.25">
      <c r="A44" s="741" t="s">
        <v>384</v>
      </c>
      <c r="B44" s="743"/>
      <c r="C44" s="295">
        <v>1.2999999999999999E-2</v>
      </c>
      <c r="D44" s="300">
        <f>D41*C44</f>
        <v>0</v>
      </c>
      <c r="E44" s="300">
        <f>E41*C44</f>
        <v>0</v>
      </c>
      <c r="F44" s="300">
        <f>F41*C44</f>
        <v>0</v>
      </c>
      <c r="G44" s="300">
        <f>G41*C44</f>
        <v>0</v>
      </c>
      <c r="H44" s="300">
        <f>H41*C44</f>
        <v>0</v>
      </c>
      <c r="I44" s="300">
        <f>I41*C44</f>
        <v>0</v>
      </c>
      <c r="J44" s="300">
        <f>J41*C44</f>
        <v>0</v>
      </c>
      <c r="K44" s="300">
        <f>K41*C44</f>
        <v>0</v>
      </c>
      <c r="L44" s="300">
        <f>L41*C44</f>
        <v>0</v>
      </c>
      <c r="M44" s="300">
        <f>M41*C44</f>
        <v>0</v>
      </c>
      <c r="N44" s="300">
        <f>N41*C44</f>
        <v>0</v>
      </c>
      <c r="O44" s="300">
        <f>O41*C44</f>
        <v>0</v>
      </c>
      <c r="P44" s="300">
        <f>P41*C44</f>
        <v>0</v>
      </c>
      <c r="Q44" s="300">
        <f>Q41*C44</f>
        <v>0</v>
      </c>
      <c r="R44" s="300">
        <f>R41*C44</f>
        <v>0</v>
      </c>
      <c r="S44" s="300">
        <f>S41*C44</f>
        <v>0</v>
      </c>
      <c r="T44" s="299">
        <f t="shared" si="4"/>
        <v>0</v>
      </c>
    </row>
    <row r="45" spans="1:20" s="48" customFormat="1" x14ac:dyDescent="0.25">
      <c r="A45" s="741" t="s">
        <v>385</v>
      </c>
      <c r="B45" s="743"/>
      <c r="C45" s="295">
        <v>1.7000000000000001E-2</v>
      </c>
      <c r="D45" s="300">
        <f>D41*C45</f>
        <v>0</v>
      </c>
      <c r="E45" s="300">
        <f>E41*C45</f>
        <v>0</v>
      </c>
      <c r="F45" s="300">
        <f>F41*C45</f>
        <v>0</v>
      </c>
      <c r="G45" s="300">
        <f>G41*C45</f>
        <v>0</v>
      </c>
      <c r="H45" s="300">
        <f>H41*C45</f>
        <v>0</v>
      </c>
      <c r="I45" s="300">
        <f>I41*C45</f>
        <v>0</v>
      </c>
      <c r="J45" s="300">
        <f>J41*C45</f>
        <v>0</v>
      </c>
      <c r="K45" s="300">
        <f>K41*C45</f>
        <v>0</v>
      </c>
      <c r="L45" s="300">
        <f>L41*C45</f>
        <v>0</v>
      </c>
      <c r="M45" s="300">
        <f>M41*C45</f>
        <v>0</v>
      </c>
      <c r="N45" s="300">
        <f>N41*C45</f>
        <v>0</v>
      </c>
      <c r="O45" s="300">
        <f>O41*C45</f>
        <v>0</v>
      </c>
      <c r="P45" s="300">
        <f>P41*C45</f>
        <v>0</v>
      </c>
      <c r="Q45" s="300">
        <f>Q41*C45</f>
        <v>0</v>
      </c>
      <c r="R45" s="300">
        <f>R41*C45</f>
        <v>0</v>
      </c>
      <c r="S45" s="300">
        <f>S41*C45</f>
        <v>0</v>
      </c>
      <c r="T45" s="299">
        <f t="shared" si="4"/>
        <v>0</v>
      </c>
    </row>
    <row r="46" spans="1:20" s="48" customFormat="1" ht="20.25" customHeight="1" x14ac:dyDescent="0.25">
      <c r="A46" s="761" t="s">
        <v>386</v>
      </c>
      <c r="B46" s="762"/>
      <c r="C46" s="763"/>
      <c r="D46" s="293">
        <f t="shared" ref="D46:R46" si="7">SUM(D42:D45)</f>
        <v>0</v>
      </c>
      <c r="E46" s="293">
        <f t="shared" si="7"/>
        <v>0</v>
      </c>
      <c r="F46" s="293">
        <f t="shared" si="7"/>
        <v>0</v>
      </c>
      <c r="G46" s="293">
        <f t="shared" si="7"/>
        <v>0</v>
      </c>
      <c r="H46" s="293">
        <f t="shared" si="7"/>
        <v>0</v>
      </c>
      <c r="I46" s="293">
        <f t="shared" si="7"/>
        <v>0</v>
      </c>
      <c r="J46" s="293">
        <f t="shared" si="7"/>
        <v>0</v>
      </c>
      <c r="K46" s="293">
        <f t="shared" si="7"/>
        <v>0</v>
      </c>
      <c r="L46" s="293">
        <f t="shared" si="7"/>
        <v>0</v>
      </c>
      <c r="M46" s="293">
        <f t="shared" si="7"/>
        <v>0</v>
      </c>
      <c r="N46" s="293">
        <f t="shared" si="7"/>
        <v>0</v>
      </c>
      <c r="O46" s="293">
        <f t="shared" si="7"/>
        <v>0</v>
      </c>
      <c r="P46" s="294">
        <f t="shared" si="7"/>
        <v>0</v>
      </c>
      <c r="Q46" s="294">
        <f t="shared" si="7"/>
        <v>0</v>
      </c>
      <c r="R46" s="294">
        <f t="shared" si="7"/>
        <v>0</v>
      </c>
      <c r="S46" s="294"/>
      <c r="T46" s="294">
        <f t="shared" si="4"/>
        <v>0</v>
      </c>
    </row>
    <row r="47" spans="1:20" s="48" customFormat="1" x14ac:dyDescent="0.25">
      <c r="A47" s="741" t="s">
        <v>387</v>
      </c>
      <c r="B47" s="743"/>
      <c r="C47" s="295">
        <v>5.9999999999999995E-4</v>
      </c>
      <c r="D47" s="300">
        <f>D146*C47</f>
        <v>0</v>
      </c>
      <c r="E47" s="300">
        <f>E146*C47</f>
        <v>0</v>
      </c>
      <c r="F47" s="300">
        <f>F146*C47</f>
        <v>0</v>
      </c>
      <c r="G47" s="300">
        <f>G146*C47</f>
        <v>0</v>
      </c>
      <c r="H47" s="300">
        <f>H146*C47</f>
        <v>0</v>
      </c>
      <c r="I47" s="300">
        <f>I146*C47</f>
        <v>0</v>
      </c>
      <c r="J47" s="300">
        <f>J146*C47</f>
        <v>0</v>
      </c>
      <c r="K47" s="300">
        <f>K146*C47</f>
        <v>0</v>
      </c>
      <c r="L47" s="300">
        <f>L146*C47</f>
        <v>0</v>
      </c>
      <c r="M47" s="300">
        <f>M146*C47</f>
        <v>0</v>
      </c>
      <c r="N47" s="300">
        <f>N146*C47</f>
        <v>0</v>
      </c>
      <c r="O47" s="300">
        <f>O146*C47</f>
        <v>0</v>
      </c>
      <c r="P47" s="300">
        <f>P146*C47</f>
        <v>0</v>
      </c>
      <c r="Q47" s="300">
        <f>Q146*C47</f>
        <v>0</v>
      </c>
      <c r="R47" s="300">
        <f>R146*C47</f>
        <v>0</v>
      </c>
      <c r="S47" s="300">
        <f>S146*C47</f>
        <v>0</v>
      </c>
      <c r="T47" s="299">
        <f t="shared" si="4"/>
        <v>0</v>
      </c>
    </row>
    <row r="48" spans="1:20" s="48" customFormat="1" x14ac:dyDescent="0.25">
      <c r="A48" s="741" t="s">
        <v>388</v>
      </c>
      <c r="B48" s="743"/>
      <c r="C48" s="295"/>
      <c r="D48" s="300">
        <f>D46*C48</f>
        <v>0</v>
      </c>
      <c r="E48" s="300">
        <f>E146*C48</f>
        <v>0</v>
      </c>
      <c r="F48" s="300">
        <f>F146*C48</f>
        <v>0</v>
      </c>
      <c r="G48" s="300">
        <f>G146*C48</f>
        <v>0</v>
      </c>
      <c r="H48" s="300">
        <f>H146*C48</f>
        <v>0</v>
      </c>
      <c r="I48" s="300">
        <f>I146*C48</f>
        <v>0</v>
      </c>
      <c r="J48" s="300">
        <f>J146*C48</f>
        <v>0</v>
      </c>
      <c r="K48" s="300">
        <f>K146*C48</f>
        <v>0</v>
      </c>
      <c r="L48" s="300">
        <f>L146*C48</f>
        <v>0</v>
      </c>
      <c r="M48" s="300">
        <f>M146*C48</f>
        <v>0</v>
      </c>
      <c r="N48" s="300">
        <f>N146*C48</f>
        <v>0</v>
      </c>
      <c r="O48" s="300">
        <f>O146*C48</f>
        <v>0</v>
      </c>
      <c r="P48" s="300">
        <f>P146*C48</f>
        <v>0</v>
      </c>
      <c r="Q48" s="300">
        <f>Q146*C48</f>
        <v>0</v>
      </c>
      <c r="R48" s="300">
        <f>R146*C48</f>
        <v>0</v>
      </c>
      <c r="S48" s="300">
        <f>S146*C48</f>
        <v>0</v>
      </c>
      <c r="T48" s="299">
        <f t="shared" si="4"/>
        <v>0</v>
      </c>
    </row>
    <row r="49" spans="1:20" s="48" customFormat="1" ht="15.75" thickBot="1" x14ac:dyDescent="0.3">
      <c r="A49" s="759" t="s">
        <v>389</v>
      </c>
      <c r="B49" s="760"/>
      <c r="C49" s="296"/>
      <c r="D49" s="301">
        <f>D46*C49</f>
        <v>0</v>
      </c>
      <c r="E49" s="301">
        <f>E46*C49</f>
        <v>0</v>
      </c>
      <c r="F49" s="301">
        <f>F46*C49</f>
        <v>0</v>
      </c>
      <c r="G49" s="301">
        <f>G46*C49</f>
        <v>0</v>
      </c>
      <c r="H49" s="301">
        <f>H46*C49</f>
        <v>0</v>
      </c>
      <c r="I49" s="301">
        <f>I46*C49</f>
        <v>0</v>
      </c>
      <c r="J49" s="301">
        <f>J46*C49</f>
        <v>0</v>
      </c>
      <c r="K49" s="301">
        <f>K46*C49</f>
        <v>0</v>
      </c>
      <c r="L49" s="301">
        <f>L46*C49</f>
        <v>0</v>
      </c>
      <c r="M49" s="301">
        <f>M46*C49</f>
        <v>0</v>
      </c>
      <c r="N49" s="301">
        <f>N46*C49</f>
        <v>0</v>
      </c>
      <c r="O49" s="301">
        <f>O46*C49</f>
        <v>0</v>
      </c>
      <c r="P49" s="301">
        <f>P46*C49</f>
        <v>0</v>
      </c>
      <c r="Q49" s="301">
        <f>Q46*C49</f>
        <v>0</v>
      </c>
      <c r="R49" s="301">
        <f>R46*C49</f>
        <v>0</v>
      </c>
      <c r="S49" s="301">
        <f>S46*C49</f>
        <v>0</v>
      </c>
      <c r="T49" s="302">
        <f t="shared" si="4"/>
        <v>0</v>
      </c>
    </row>
    <row r="50" spans="1:20" s="48" customFormat="1" ht="27" customHeight="1" thickTop="1" x14ac:dyDescent="0.25">
      <c r="A50" s="756" t="s">
        <v>392</v>
      </c>
      <c r="B50" s="757"/>
      <c r="C50" s="758"/>
      <c r="D50" s="297">
        <f>D41+D46+D47+D48+D49</f>
        <v>0</v>
      </c>
      <c r="E50" s="297">
        <f t="shared" ref="E50:S50" si="8">E41+E46+E47+E48+E49</f>
        <v>0</v>
      </c>
      <c r="F50" s="297">
        <f t="shared" si="8"/>
        <v>0</v>
      </c>
      <c r="G50" s="297">
        <f t="shared" si="8"/>
        <v>0</v>
      </c>
      <c r="H50" s="297">
        <f t="shared" si="8"/>
        <v>0</v>
      </c>
      <c r="I50" s="297">
        <f t="shared" si="8"/>
        <v>0</v>
      </c>
      <c r="J50" s="297">
        <f t="shared" si="8"/>
        <v>0</v>
      </c>
      <c r="K50" s="297">
        <f t="shared" si="8"/>
        <v>0</v>
      </c>
      <c r="L50" s="297">
        <f t="shared" si="8"/>
        <v>0</v>
      </c>
      <c r="M50" s="297">
        <f t="shared" si="8"/>
        <v>0</v>
      </c>
      <c r="N50" s="297">
        <f t="shared" si="8"/>
        <v>0</v>
      </c>
      <c r="O50" s="297">
        <f t="shared" si="8"/>
        <v>0</v>
      </c>
      <c r="P50" s="297">
        <f t="shared" si="8"/>
        <v>0</v>
      </c>
      <c r="Q50" s="297">
        <f t="shared" si="8"/>
        <v>0</v>
      </c>
      <c r="R50" s="297">
        <f t="shared" si="8"/>
        <v>0</v>
      </c>
      <c r="S50" s="297">
        <f t="shared" si="8"/>
        <v>0</v>
      </c>
      <c r="T50" s="298">
        <f>SUM(D50:S50)</f>
        <v>0</v>
      </c>
    </row>
    <row r="51" spans="1:20" s="5" customFormat="1" ht="18.75" customHeight="1" x14ac:dyDescent="0.25">
      <c r="A51" s="736" t="s">
        <v>355</v>
      </c>
      <c r="B51" s="736"/>
      <c r="C51" s="736"/>
      <c r="D51" s="736"/>
      <c r="E51" s="736"/>
      <c r="F51" s="737"/>
      <c r="G51" s="737"/>
      <c r="H51" s="737"/>
      <c r="I51" s="737"/>
      <c r="J51" s="48"/>
      <c r="K51" s="48"/>
      <c r="L51" s="306" t="s">
        <v>41</v>
      </c>
      <c r="M51" s="48"/>
      <c r="N51" s="48"/>
      <c r="O51" s="48"/>
      <c r="P51" s="48"/>
      <c r="Q51" s="287"/>
      <c r="R51" s="124"/>
      <c r="S51" s="124"/>
      <c r="T51" s="124"/>
    </row>
    <row r="52" spans="1:20" s="5" customFormat="1" ht="18.75" customHeight="1" x14ac:dyDescent="0.25">
      <c r="A52" s="732" t="s">
        <v>356</v>
      </c>
      <c r="B52" s="733"/>
      <c r="C52" s="733"/>
      <c r="D52" s="733"/>
      <c r="E52" s="734"/>
      <c r="F52" s="735"/>
      <c r="G52" s="444"/>
      <c r="H52" s="444"/>
      <c r="I52" s="445"/>
      <c r="J52" s="48"/>
      <c r="K52" s="48"/>
      <c r="L52" s="306" t="s">
        <v>42</v>
      </c>
      <c r="M52" s="48"/>
      <c r="N52" s="48"/>
      <c r="O52" s="48"/>
      <c r="P52" s="48"/>
      <c r="Q52" s="287"/>
      <c r="R52" s="124"/>
      <c r="S52" s="124"/>
      <c r="T52" s="124"/>
    </row>
    <row r="53" spans="1:20" s="48" customFormat="1" ht="18.75" customHeight="1" x14ac:dyDescent="0.25">
      <c r="A53" s="744" t="s">
        <v>357</v>
      </c>
      <c r="B53" s="745"/>
      <c r="C53" s="745"/>
      <c r="D53" s="745"/>
      <c r="E53" s="746"/>
      <c r="F53" s="735"/>
      <c r="G53" s="444"/>
      <c r="H53" s="444"/>
      <c r="I53" s="445"/>
      <c r="J53" s="744" t="s">
        <v>393</v>
      </c>
      <c r="K53" s="746"/>
      <c r="L53" s="754"/>
      <c r="M53" s="755"/>
      <c r="N53" s="1"/>
      <c r="O53" s="1"/>
      <c r="P53" s="1"/>
      <c r="Q53" s="287"/>
      <c r="R53" s="124"/>
      <c r="S53" s="124"/>
      <c r="T53" s="124"/>
    </row>
    <row r="54" spans="1:20" s="48" customFormat="1" ht="18.75" customHeight="1" x14ac:dyDescent="0.25">
      <c r="A54" s="744" t="s">
        <v>358</v>
      </c>
      <c r="B54" s="745"/>
      <c r="C54" s="745"/>
      <c r="D54" s="745"/>
      <c r="E54" s="746"/>
      <c r="F54" s="735"/>
      <c r="G54" s="444"/>
      <c r="H54" s="444"/>
      <c r="I54" s="445"/>
      <c r="L54" s="1"/>
      <c r="M54" s="1"/>
      <c r="N54" s="1"/>
      <c r="O54" s="1"/>
      <c r="P54" s="1"/>
      <c r="Q54" s="287"/>
      <c r="R54" s="124"/>
      <c r="S54" s="124"/>
      <c r="T54" s="124"/>
    </row>
    <row r="55" spans="1:20" s="48" customFormat="1" ht="18.75" customHeight="1" x14ac:dyDescent="0.25">
      <c r="A55" s="744" t="s">
        <v>359</v>
      </c>
      <c r="B55" s="745"/>
      <c r="C55" s="745"/>
      <c r="D55" s="745"/>
      <c r="E55" s="746"/>
      <c r="F55" s="735"/>
      <c r="G55" s="444"/>
      <c r="H55" s="444"/>
      <c r="I55" s="445"/>
      <c r="L55" s="1"/>
      <c r="M55" s="288"/>
      <c r="N55" s="288"/>
      <c r="O55" s="287"/>
      <c r="P55" s="287"/>
      <c r="Q55" s="287"/>
      <c r="R55" s="124"/>
      <c r="S55" s="124"/>
      <c r="T55" s="124"/>
    </row>
    <row r="56" spans="1:20" s="48" customFormat="1" ht="18.75" customHeight="1" x14ac:dyDescent="0.25">
      <c r="A56" s="744" t="s">
        <v>360</v>
      </c>
      <c r="B56" s="745"/>
      <c r="C56" s="745"/>
      <c r="D56" s="745"/>
      <c r="E56" s="746"/>
      <c r="F56" s="735"/>
      <c r="G56" s="444"/>
      <c r="H56" s="444"/>
      <c r="I56" s="445"/>
      <c r="J56" s="744" t="s">
        <v>361</v>
      </c>
      <c r="K56" s="746"/>
      <c r="L56" s="754"/>
      <c r="M56" s="755"/>
      <c r="N56" s="289" t="s">
        <v>362</v>
      </c>
      <c r="O56" s="764"/>
      <c r="P56" s="764"/>
      <c r="Q56" s="764"/>
      <c r="R56" s="764"/>
    </row>
    <row r="57" spans="1:20" s="48" customFormat="1" ht="5.25" customHeight="1" x14ac:dyDescent="0.25">
      <c r="Q57" s="307"/>
    </row>
    <row r="58" spans="1:20" s="48" customFormat="1" ht="64.5" customHeight="1" x14ac:dyDescent="0.25">
      <c r="A58" s="303"/>
      <c r="B58" s="303"/>
      <c r="C58" s="303"/>
      <c r="D58" s="304" t="s">
        <v>363</v>
      </c>
      <c r="E58" s="304" t="s">
        <v>364</v>
      </c>
      <c r="F58" s="304" t="s">
        <v>365</v>
      </c>
      <c r="G58" s="304" t="s">
        <v>366</v>
      </c>
      <c r="H58" s="304" t="s">
        <v>115</v>
      </c>
      <c r="I58" s="304" t="s">
        <v>367</v>
      </c>
      <c r="J58" s="304" t="s">
        <v>368</v>
      </c>
      <c r="K58" s="304" t="s">
        <v>369</v>
      </c>
      <c r="L58" s="304" t="s">
        <v>370</v>
      </c>
      <c r="M58" s="304" t="s">
        <v>371</v>
      </c>
      <c r="N58" s="304" t="s">
        <v>372</v>
      </c>
      <c r="O58" s="304" t="s">
        <v>373</v>
      </c>
      <c r="P58" s="305" t="s">
        <v>374</v>
      </c>
      <c r="Q58" s="305" t="s">
        <v>375</v>
      </c>
      <c r="R58" s="305" t="s">
        <v>376</v>
      </c>
      <c r="S58" s="304" t="s">
        <v>377</v>
      </c>
      <c r="T58" s="304" t="s">
        <v>378</v>
      </c>
    </row>
    <row r="59" spans="1:20" s="48" customFormat="1" ht="21" customHeight="1" x14ac:dyDescent="0.25">
      <c r="A59" s="738" t="s">
        <v>379</v>
      </c>
      <c r="B59" s="739"/>
      <c r="C59" s="740"/>
      <c r="D59" s="290"/>
      <c r="E59" s="290"/>
      <c r="F59" s="290"/>
      <c r="G59" s="290"/>
      <c r="H59" s="290"/>
      <c r="I59" s="290"/>
      <c r="J59" s="290"/>
      <c r="K59" s="290"/>
      <c r="L59" s="290"/>
      <c r="M59" s="290"/>
      <c r="N59" s="290"/>
      <c r="O59" s="290"/>
      <c r="P59" s="410"/>
      <c r="Q59" s="410"/>
      <c r="R59" s="410"/>
      <c r="S59" s="410"/>
      <c r="T59" s="299">
        <f>SUM(D59:O59)/12</f>
        <v>0</v>
      </c>
    </row>
    <row r="60" spans="1:20" s="48" customFormat="1" x14ac:dyDescent="0.25">
      <c r="A60" s="741" t="s">
        <v>380</v>
      </c>
      <c r="B60" s="742"/>
      <c r="C60" s="743"/>
      <c r="D60" s="290"/>
      <c r="E60" s="290"/>
      <c r="F60" s="290"/>
      <c r="G60" s="290"/>
      <c r="H60" s="290"/>
      <c r="I60" s="290"/>
      <c r="J60" s="290"/>
      <c r="K60" s="290"/>
      <c r="L60" s="290"/>
      <c r="M60" s="290"/>
      <c r="N60" s="290"/>
      <c r="O60" s="290"/>
      <c r="P60" s="291"/>
      <c r="Q60" s="291"/>
      <c r="R60" s="291"/>
      <c r="S60" s="291"/>
      <c r="T60" s="299">
        <f t="shared" ref="T60:T73" si="9">SUM(D60:S60)</f>
        <v>0</v>
      </c>
    </row>
    <row r="61" spans="1:20" s="48" customFormat="1" x14ac:dyDescent="0.25">
      <c r="A61" s="292" t="s">
        <v>381</v>
      </c>
      <c r="B61" s="750"/>
      <c r="C61" s="751"/>
      <c r="D61" s="300"/>
      <c r="E61" s="300"/>
      <c r="F61" s="300"/>
      <c r="G61" s="300"/>
      <c r="H61" s="300"/>
      <c r="I61" s="300"/>
      <c r="J61" s="300"/>
      <c r="K61" s="300"/>
      <c r="L61" s="300"/>
      <c r="M61" s="300"/>
      <c r="N61" s="300"/>
      <c r="O61" s="300"/>
      <c r="P61" s="299"/>
      <c r="Q61" s="299"/>
      <c r="R61" s="299"/>
      <c r="S61" s="299"/>
      <c r="T61" s="299">
        <f t="shared" si="9"/>
        <v>0</v>
      </c>
    </row>
    <row r="62" spans="1:20" s="48" customFormat="1" x14ac:dyDescent="0.25">
      <c r="A62" s="292" t="s">
        <v>381</v>
      </c>
      <c r="B62" s="750"/>
      <c r="C62" s="751"/>
      <c r="D62" s="300"/>
      <c r="E62" s="300"/>
      <c r="F62" s="300"/>
      <c r="G62" s="300"/>
      <c r="H62" s="300"/>
      <c r="I62" s="300"/>
      <c r="J62" s="300"/>
      <c r="K62" s="300"/>
      <c r="L62" s="300"/>
      <c r="M62" s="300"/>
      <c r="N62" s="300"/>
      <c r="O62" s="300"/>
      <c r="P62" s="299"/>
      <c r="Q62" s="299"/>
      <c r="R62" s="299"/>
      <c r="S62" s="299"/>
      <c r="T62" s="299">
        <f t="shared" si="9"/>
        <v>0</v>
      </c>
    </row>
    <row r="63" spans="1:20" s="48" customFormat="1" x14ac:dyDescent="0.25">
      <c r="A63" s="292" t="s">
        <v>381</v>
      </c>
      <c r="B63" s="750"/>
      <c r="C63" s="751"/>
      <c r="D63" s="300"/>
      <c r="E63" s="300"/>
      <c r="F63" s="300"/>
      <c r="G63" s="300"/>
      <c r="H63" s="300"/>
      <c r="I63" s="300"/>
      <c r="J63" s="300"/>
      <c r="K63" s="300"/>
      <c r="L63" s="300"/>
      <c r="M63" s="300"/>
      <c r="N63" s="300"/>
      <c r="O63" s="300"/>
      <c r="P63" s="299"/>
      <c r="Q63" s="299"/>
      <c r="R63" s="299"/>
      <c r="S63" s="299"/>
      <c r="T63" s="299">
        <f t="shared" si="9"/>
        <v>0</v>
      </c>
    </row>
    <row r="64" spans="1:20" s="48" customFormat="1" ht="15" customHeight="1" x14ac:dyDescent="0.25">
      <c r="A64" s="738" t="s">
        <v>390</v>
      </c>
      <c r="B64" s="739"/>
      <c r="C64" s="740"/>
      <c r="D64" s="300"/>
      <c r="E64" s="300"/>
      <c r="F64" s="300"/>
      <c r="G64" s="300"/>
      <c r="H64" s="300"/>
      <c r="I64" s="300"/>
      <c r="J64" s="300"/>
      <c r="K64" s="300"/>
      <c r="L64" s="300"/>
      <c r="M64" s="300"/>
      <c r="N64" s="300"/>
      <c r="O64" s="300"/>
      <c r="P64" s="299"/>
      <c r="Q64" s="299"/>
      <c r="R64" s="299"/>
      <c r="S64" s="299"/>
      <c r="T64" s="299">
        <f t="shared" si="9"/>
        <v>0</v>
      </c>
    </row>
    <row r="65" spans="1:20" s="48" customFormat="1" ht="25.5" customHeight="1" x14ac:dyDescent="0.25">
      <c r="A65" s="747" t="s">
        <v>391</v>
      </c>
      <c r="B65" s="748"/>
      <c r="C65" s="749"/>
      <c r="D65" s="293">
        <f>SUM(D60:D64)</f>
        <v>0</v>
      </c>
      <c r="E65" s="293">
        <f t="shared" ref="E65:O65" si="10">SUM(E60:E64)</f>
        <v>0</v>
      </c>
      <c r="F65" s="293">
        <f t="shared" si="10"/>
        <v>0</v>
      </c>
      <c r="G65" s="293">
        <f t="shared" si="10"/>
        <v>0</v>
      </c>
      <c r="H65" s="293">
        <f t="shared" si="10"/>
        <v>0</v>
      </c>
      <c r="I65" s="293">
        <f t="shared" si="10"/>
        <v>0</v>
      </c>
      <c r="J65" s="293">
        <f t="shared" si="10"/>
        <v>0</v>
      </c>
      <c r="K65" s="293">
        <f t="shared" si="10"/>
        <v>0</v>
      </c>
      <c r="L65" s="293">
        <f t="shared" si="10"/>
        <v>0</v>
      </c>
      <c r="M65" s="293">
        <f t="shared" si="10"/>
        <v>0</v>
      </c>
      <c r="N65" s="293">
        <f t="shared" si="10"/>
        <v>0</v>
      </c>
      <c r="O65" s="293">
        <f t="shared" si="10"/>
        <v>0</v>
      </c>
      <c r="P65" s="294">
        <f>SUM(P60:P64)</f>
        <v>0</v>
      </c>
      <c r="Q65" s="294">
        <f t="shared" ref="Q65:R65" si="11">SUM(Q60:Q64)</f>
        <v>0</v>
      </c>
      <c r="R65" s="294">
        <f t="shared" si="11"/>
        <v>0</v>
      </c>
      <c r="S65" s="294"/>
      <c r="T65" s="294">
        <f t="shared" si="9"/>
        <v>0</v>
      </c>
    </row>
    <row r="66" spans="1:20" s="48" customFormat="1" x14ac:dyDescent="0.25">
      <c r="A66" s="741" t="s">
        <v>382</v>
      </c>
      <c r="B66" s="743"/>
      <c r="C66" s="295">
        <v>7.2999999999999995E-2</v>
      </c>
      <c r="D66" s="300">
        <f>D65*C66</f>
        <v>0</v>
      </c>
      <c r="E66" s="300">
        <f>E65*C66</f>
        <v>0</v>
      </c>
      <c r="F66" s="300">
        <f>F65*C66</f>
        <v>0</v>
      </c>
      <c r="G66" s="300">
        <f>G65*C66</f>
        <v>0</v>
      </c>
      <c r="H66" s="300">
        <f>H65*C66</f>
        <v>0</v>
      </c>
      <c r="I66" s="300">
        <f>I65*C66</f>
        <v>0</v>
      </c>
      <c r="J66" s="300">
        <f>J65*C66</f>
        <v>0</v>
      </c>
      <c r="K66" s="300">
        <f>K65*C66</f>
        <v>0</v>
      </c>
      <c r="L66" s="300">
        <f>L65*C66</f>
        <v>0</v>
      </c>
      <c r="M66" s="300">
        <f>M65*C66</f>
        <v>0</v>
      </c>
      <c r="N66" s="300">
        <f>N65*C66</f>
        <v>0</v>
      </c>
      <c r="O66" s="300">
        <f>O65*C66</f>
        <v>0</v>
      </c>
      <c r="P66" s="300">
        <f>P65*C66</f>
        <v>0</v>
      </c>
      <c r="Q66" s="300">
        <f>Q65*C66</f>
        <v>0</v>
      </c>
      <c r="R66" s="300">
        <f>R65*C66</f>
        <v>0</v>
      </c>
      <c r="S66" s="300">
        <f>S65*C66</f>
        <v>0</v>
      </c>
      <c r="T66" s="299">
        <f t="shared" si="9"/>
        <v>0</v>
      </c>
    </row>
    <row r="67" spans="1:20" s="48" customFormat="1" x14ac:dyDescent="0.25">
      <c r="A67" s="741" t="s">
        <v>383</v>
      </c>
      <c r="B67" s="743"/>
      <c r="C67" s="295">
        <v>9.2999999999999999E-2</v>
      </c>
      <c r="D67" s="300">
        <f>D65*C67</f>
        <v>0</v>
      </c>
      <c r="E67" s="300">
        <f>E65*C67</f>
        <v>0</v>
      </c>
      <c r="F67" s="300">
        <f>F65*C67</f>
        <v>0</v>
      </c>
      <c r="G67" s="300">
        <f>G65*C67</f>
        <v>0</v>
      </c>
      <c r="H67" s="300">
        <f>H65*C67</f>
        <v>0</v>
      </c>
      <c r="I67" s="300">
        <f>I65*C67</f>
        <v>0</v>
      </c>
      <c r="J67" s="300">
        <f>J65*C67</f>
        <v>0</v>
      </c>
      <c r="K67" s="300">
        <f>K65*C67</f>
        <v>0</v>
      </c>
      <c r="L67" s="300">
        <f>L65*C67</f>
        <v>0</v>
      </c>
      <c r="M67" s="300">
        <f>M65*C67</f>
        <v>0</v>
      </c>
      <c r="N67" s="300">
        <f>N65*C67</f>
        <v>0</v>
      </c>
      <c r="O67" s="300">
        <f>O65*C67</f>
        <v>0</v>
      </c>
      <c r="P67" s="300">
        <f>P65*C67</f>
        <v>0</v>
      </c>
      <c r="Q67" s="300">
        <f>Q65*C67</f>
        <v>0</v>
      </c>
      <c r="R67" s="300">
        <f>R65*C67</f>
        <v>0</v>
      </c>
      <c r="S67" s="300">
        <f>S65*C67</f>
        <v>0</v>
      </c>
      <c r="T67" s="299">
        <f t="shared" si="9"/>
        <v>0</v>
      </c>
    </row>
    <row r="68" spans="1:20" s="48" customFormat="1" x14ac:dyDescent="0.25">
      <c r="A68" s="741" t="s">
        <v>384</v>
      </c>
      <c r="B68" s="743"/>
      <c r="C68" s="295">
        <v>1.2999999999999999E-2</v>
      </c>
      <c r="D68" s="300">
        <f>D65*C68</f>
        <v>0</v>
      </c>
      <c r="E68" s="300">
        <f>E65*C68</f>
        <v>0</v>
      </c>
      <c r="F68" s="300">
        <f>F65*C68</f>
        <v>0</v>
      </c>
      <c r="G68" s="300">
        <f>G65*C68</f>
        <v>0</v>
      </c>
      <c r="H68" s="300">
        <f>H65*C68</f>
        <v>0</v>
      </c>
      <c r="I68" s="300">
        <f>I65*C68</f>
        <v>0</v>
      </c>
      <c r="J68" s="300">
        <f>J65*C68</f>
        <v>0</v>
      </c>
      <c r="K68" s="300">
        <f>K65*C68</f>
        <v>0</v>
      </c>
      <c r="L68" s="300">
        <f>L65*C68</f>
        <v>0</v>
      </c>
      <c r="M68" s="300">
        <f>M65*C68</f>
        <v>0</v>
      </c>
      <c r="N68" s="300">
        <f>N65*C68</f>
        <v>0</v>
      </c>
      <c r="O68" s="300">
        <f>O65*C68</f>
        <v>0</v>
      </c>
      <c r="P68" s="300">
        <f>P65*C68</f>
        <v>0</v>
      </c>
      <c r="Q68" s="300">
        <f>Q65*C68</f>
        <v>0</v>
      </c>
      <c r="R68" s="300">
        <f>R65*C68</f>
        <v>0</v>
      </c>
      <c r="S68" s="300">
        <f>S65*C68</f>
        <v>0</v>
      </c>
      <c r="T68" s="299">
        <f t="shared" si="9"/>
        <v>0</v>
      </c>
    </row>
    <row r="69" spans="1:20" s="48" customFormat="1" x14ac:dyDescent="0.25">
      <c r="A69" s="741" t="s">
        <v>385</v>
      </c>
      <c r="B69" s="743"/>
      <c r="C69" s="295">
        <v>1.7000000000000001E-2</v>
      </c>
      <c r="D69" s="300">
        <f>D65*C69</f>
        <v>0</v>
      </c>
      <c r="E69" s="300">
        <f>E65*C69</f>
        <v>0</v>
      </c>
      <c r="F69" s="300">
        <f>F65*C69</f>
        <v>0</v>
      </c>
      <c r="G69" s="300">
        <f>G65*C69</f>
        <v>0</v>
      </c>
      <c r="H69" s="300">
        <f>H65*C69</f>
        <v>0</v>
      </c>
      <c r="I69" s="300">
        <f>I65*C69</f>
        <v>0</v>
      </c>
      <c r="J69" s="300">
        <f>J65*C69</f>
        <v>0</v>
      </c>
      <c r="K69" s="300">
        <f>K65*C69</f>
        <v>0</v>
      </c>
      <c r="L69" s="300">
        <f>L65*C69</f>
        <v>0</v>
      </c>
      <c r="M69" s="300">
        <f>M65*C69</f>
        <v>0</v>
      </c>
      <c r="N69" s="300">
        <f>N65*C69</f>
        <v>0</v>
      </c>
      <c r="O69" s="300">
        <f>O65*C69</f>
        <v>0</v>
      </c>
      <c r="P69" s="300">
        <f>P65*C69</f>
        <v>0</v>
      </c>
      <c r="Q69" s="300">
        <f>Q65*C69</f>
        <v>0</v>
      </c>
      <c r="R69" s="300">
        <f>R65*C69</f>
        <v>0</v>
      </c>
      <c r="S69" s="300">
        <f>S65*C69</f>
        <v>0</v>
      </c>
      <c r="T69" s="299">
        <f t="shared" si="9"/>
        <v>0</v>
      </c>
    </row>
    <row r="70" spans="1:20" s="48" customFormat="1" ht="20.25" customHeight="1" x14ac:dyDescent="0.25">
      <c r="A70" s="761" t="s">
        <v>386</v>
      </c>
      <c r="B70" s="762"/>
      <c r="C70" s="763"/>
      <c r="D70" s="293">
        <f t="shared" ref="D70:R70" si="12">SUM(D66:D69)</f>
        <v>0</v>
      </c>
      <c r="E70" s="293">
        <f t="shared" si="12"/>
        <v>0</v>
      </c>
      <c r="F70" s="293">
        <f t="shared" si="12"/>
        <v>0</v>
      </c>
      <c r="G70" s="293">
        <f t="shared" si="12"/>
        <v>0</v>
      </c>
      <c r="H70" s="293">
        <f t="shared" si="12"/>
        <v>0</v>
      </c>
      <c r="I70" s="293">
        <f t="shared" si="12"/>
        <v>0</v>
      </c>
      <c r="J70" s="293">
        <f t="shared" si="12"/>
        <v>0</v>
      </c>
      <c r="K70" s="293">
        <f t="shared" si="12"/>
        <v>0</v>
      </c>
      <c r="L70" s="293">
        <f t="shared" si="12"/>
        <v>0</v>
      </c>
      <c r="M70" s="293">
        <f t="shared" si="12"/>
        <v>0</v>
      </c>
      <c r="N70" s="293">
        <f t="shared" si="12"/>
        <v>0</v>
      </c>
      <c r="O70" s="293">
        <f t="shared" si="12"/>
        <v>0</v>
      </c>
      <c r="P70" s="294">
        <f t="shared" si="12"/>
        <v>0</v>
      </c>
      <c r="Q70" s="294">
        <f t="shared" si="12"/>
        <v>0</v>
      </c>
      <c r="R70" s="294">
        <f t="shared" si="12"/>
        <v>0</v>
      </c>
      <c r="S70" s="294"/>
      <c r="T70" s="294">
        <f t="shared" si="9"/>
        <v>0</v>
      </c>
    </row>
    <row r="71" spans="1:20" s="48" customFormat="1" x14ac:dyDescent="0.25">
      <c r="A71" s="741" t="s">
        <v>387</v>
      </c>
      <c r="B71" s="743"/>
      <c r="C71" s="295">
        <v>5.9999999999999995E-4</v>
      </c>
      <c r="D71" s="300">
        <f>D170*C71</f>
        <v>0</v>
      </c>
      <c r="E71" s="300">
        <f>E170*C71</f>
        <v>0</v>
      </c>
      <c r="F71" s="300">
        <f>F170*C71</f>
        <v>0</v>
      </c>
      <c r="G71" s="300">
        <f>G170*C71</f>
        <v>0</v>
      </c>
      <c r="H71" s="300">
        <f>H170*C71</f>
        <v>0</v>
      </c>
      <c r="I71" s="300">
        <f>I170*C71</f>
        <v>0</v>
      </c>
      <c r="J71" s="300">
        <f>J170*C71</f>
        <v>0</v>
      </c>
      <c r="K71" s="300">
        <f>K170*C71</f>
        <v>0</v>
      </c>
      <c r="L71" s="300">
        <f>L170*C71</f>
        <v>0</v>
      </c>
      <c r="M71" s="300">
        <f>M170*C71</f>
        <v>0</v>
      </c>
      <c r="N71" s="300">
        <f>N170*C71</f>
        <v>0</v>
      </c>
      <c r="O71" s="300">
        <f>O170*C71</f>
        <v>0</v>
      </c>
      <c r="P71" s="300">
        <f>P170*C71</f>
        <v>0</v>
      </c>
      <c r="Q71" s="300">
        <f>Q170*C71</f>
        <v>0</v>
      </c>
      <c r="R71" s="300">
        <f>R170*C71</f>
        <v>0</v>
      </c>
      <c r="S71" s="300">
        <f>S170*C71</f>
        <v>0</v>
      </c>
      <c r="T71" s="299">
        <f t="shared" si="9"/>
        <v>0</v>
      </c>
    </row>
    <row r="72" spans="1:20" s="48" customFormat="1" x14ac:dyDescent="0.25">
      <c r="A72" s="741" t="s">
        <v>388</v>
      </c>
      <c r="B72" s="743"/>
      <c r="C72" s="295"/>
      <c r="D72" s="300">
        <f>D70*C72</f>
        <v>0</v>
      </c>
      <c r="E72" s="300">
        <f>E170*C72</f>
        <v>0</v>
      </c>
      <c r="F72" s="300">
        <f>F170*C72</f>
        <v>0</v>
      </c>
      <c r="G72" s="300">
        <f>G170*C72</f>
        <v>0</v>
      </c>
      <c r="H72" s="300">
        <f>H170*C72</f>
        <v>0</v>
      </c>
      <c r="I72" s="300">
        <f>I170*C72</f>
        <v>0</v>
      </c>
      <c r="J72" s="300">
        <f>J170*C72</f>
        <v>0</v>
      </c>
      <c r="K72" s="300">
        <f>K170*C72</f>
        <v>0</v>
      </c>
      <c r="L72" s="300">
        <f>L170*C72</f>
        <v>0</v>
      </c>
      <c r="M72" s="300">
        <f>M170*C72</f>
        <v>0</v>
      </c>
      <c r="N72" s="300">
        <f>N170*C72</f>
        <v>0</v>
      </c>
      <c r="O72" s="300">
        <f>O170*C72</f>
        <v>0</v>
      </c>
      <c r="P72" s="300">
        <f>P170*C72</f>
        <v>0</v>
      </c>
      <c r="Q72" s="300">
        <f>Q170*C72</f>
        <v>0</v>
      </c>
      <c r="R72" s="300">
        <f>R170*C72</f>
        <v>0</v>
      </c>
      <c r="S72" s="300">
        <f>S170*C72</f>
        <v>0</v>
      </c>
      <c r="T72" s="299">
        <f t="shared" si="9"/>
        <v>0</v>
      </c>
    </row>
    <row r="73" spans="1:20" s="48" customFormat="1" ht="15.75" thickBot="1" x14ac:dyDescent="0.3">
      <c r="A73" s="759" t="s">
        <v>389</v>
      </c>
      <c r="B73" s="760"/>
      <c r="C73" s="296"/>
      <c r="D73" s="301">
        <f>D70*C73</f>
        <v>0</v>
      </c>
      <c r="E73" s="301">
        <f>E70*C73</f>
        <v>0</v>
      </c>
      <c r="F73" s="301">
        <f>F70*C73</f>
        <v>0</v>
      </c>
      <c r="G73" s="301">
        <f>G70*C73</f>
        <v>0</v>
      </c>
      <c r="H73" s="301">
        <f>H70*C73</f>
        <v>0</v>
      </c>
      <c r="I73" s="301">
        <f>I70*C73</f>
        <v>0</v>
      </c>
      <c r="J73" s="301">
        <f>J70*C73</f>
        <v>0</v>
      </c>
      <c r="K73" s="301">
        <f>K70*C73</f>
        <v>0</v>
      </c>
      <c r="L73" s="301">
        <f>L70*C73</f>
        <v>0</v>
      </c>
      <c r="M73" s="301">
        <f>M70*C73</f>
        <v>0</v>
      </c>
      <c r="N73" s="301">
        <f>N70*C73</f>
        <v>0</v>
      </c>
      <c r="O73" s="301">
        <f>O70*C73</f>
        <v>0</v>
      </c>
      <c r="P73" s="301">
        <f>P70*C73</f>
        <v>0</v>
      </c>
      <c r="Q73" s="301">
        <f>Q70*C73</f>
        <v>0</v>
      </c>
      <c r="R73" s="301">
        <f>R70*C73</f>
        <v>0</v>
      </c>
      <c r="S73" s="301">
        <f>S70*C73</f>
        <v>0</v>
      </c>
      <c r="T73" s="302">
        <f t="shared" si="9"/>
        <v>0</v>
      </c>
    </row>
    <row r="74" spans="1:20" s="48" customFormat="1" ht="27" customHeight="1" thickTop="1" x14ac:dyDescent="0.25">
      <c r="A74" s="756" t="s">
        <v>392</v>
      </c>
      <c r="B74" s="757"/>
      <c r="C74" s="758"/>
      <c r="D74" s="297">
        <f>D65+D70+D71+D72+D73</f>
        <v>0</v>
      </c>
      <c r="E74" s="297">
        <f t="shared" ref="E74:S74" si="13">E65+E70+E71+E72+E73</f>
        <v>0</v>
      </c>
      <c r="F74" s="297">
        <f t="shared" si="13"/>
        <v>0</v>
      </c>
      <c r="G74" s="297">
        <f t="shared" si="13"/>
        <v>0</v>
      </c>
      <c r="H74" s="297">
        <f t="shared" si="13"/>
        <v>0</v>
      </c>
      <c r="I74" s="297">
        <f t="shared" si="13"/>
        <v>0</v>
      </c>
      <c r="J74" s="297">
        <f t="shared" si="13"/>
        <v>0</v>
      </c>
      <c r="K74" s="297">
        <f t="shared" si="13"/>
        <v>0</v>
      </c>
      <c r="L74" s="297">
        <f t="shared" si="13"/>
        <v>0</v>
      </c>
      <c r="M74" s="297">
        <f t="shared" si="13"/>
        <v>0</v>
      </c>
      <c r="N74" s="297">
        <f t="shared" si="13"/>
        <v>0</v>
      </c>
      <c r="O74" s="297">
        <f t="shared" si="13"/>
        <v>0</v>
      </c>
      <c r="P74" s="297">
        <f t="shared" si="13"/>
        <v>0</v>
      </c>
      <c r="Q74" s="297">
        <f t="shared" si="13"/>
        <v>0</v>
      </c>
      <c r="R74" s="297">
        <f t="shared" si="13"/>
        <v>0</v>
      </c>
      <c r="S74" s="297">
        <f t="shared" si="13"/>
        <v>0</v>
      </c>
      <c r="T74" s="298">
        <f>SUM(D74:S74)</f>
        <v>0</v>
      </c>
    </row>
    <row r="75" spans="1:20" s="5" customFormat="1" ht="18.75" customHeight="1" x14ac:dyDescent="0.25">
      <c r="A75" s="736" t="s">
        <v>355</v>
      </c>
      <c r="B75" s="736"/>
      <c r="C75" s="736"/>
      <c r="D75" s="736"/>
      <c r="E75" s="736"/>
      <c r="F75" s="737"/>
      <c r="G75" s="737"/>
      <c r="H75" s="737"/>
      <c r="I75" s="737"/>
      <c r="J75" s="48"/>
      <c r="K75" s="48"/>
      <c r="L75" s="306" t="s">
        <v>41</v>
      </c>
      <c r="M75" s="48"/>
      <c r="N75" s="48"/>
      <c r="O75" s="48"/>
      <c r="P75" s="48"/>
      <c r="Q75" s="287"/>
      <c r="R75" s="124"/>
      <c r="S75" s="124"/>
      <c r="T75" s="124"/>
    </row>
    <row r="76" spans="1:20" s="5" customFormat="1" ht="18.75" customHeight="1" x14ac:dyDescent="0.25">
      <c r="A76" s="732" t="s">
        <v>356</v>
      </c>
      <c r="B76" s="733"/>
      <c r="C76" s="733"/>
      <c r="D76" s="733"/>
      <c r="E76" s="734"/>
      <c r="F76" s="735"/>
      <c r="G76" s="444"/>
      <c r="H76" s="444"/>
      <c r="I76" s="445"/>
      <c r="J76" s="48"/>
      <c r="K76" s="48"/>
      <c r="L76" s="306" t="s">
        <v>42</v>
      </c>
      <c r="M76" s="48"/>
      <c r="N76" s="48"/>
      <c r="O76" s="48"/>
      <c r="P76" s="48"/>
      <c r="Q76" s="287"/>
      <c r="R76" s="124"/>
      <c r="S76" s="124"/>
      <c r="T76" s="124"/>
    </row>
    <row r="77" spans="1:20" s="48" customFormat="1" ht="18.75" customHeight="1" x14ac:dyDescent="0.25">
      <c r="A77" s="744" t="s">
        <v>357</v>
      </c>
      <c r="B77" s="745"/>
      <c r="C77" s="745"/>
      <c r="D77" s="745"/>
      <c r="E77" s="746"/>
      <c r="F77" s="735"/>
      <c r="G77" s="444"/>
      <c r="H77" s="444"/>
      <c r="I77" s="445"/>
      <c r="J77" s="744" t="s">
        <v>393</v>
      </c>
      <c r="K77" s="746"/>
      <c r="L77" s="754"/>
      <c r="M77" s="755"/>
      <c r="N77" s="1"/>
      <c r="O77" s="1"/>
      <c r="P77" s="1"/>
      <c r="Q77" s="287"/>
      <c r="R77" s="124"/>
      <c r="S77" s="124"/>
      <c r="T77" s="124"/>
    </row>
    <row r="78" spans="1:20" s="48" customFormat="1" ht="18.75" customHeight="1" x14ac:dyDescent="0.25">
      <c r="A78" s="744" t="s">
        <v>358</v>
      </c>
      <c r="B78" s="745"/>
      <c r="C78" s="745"/>
      <c r="D78" s="745"/>
      <c r="E78" s="746"/>
      <c r="F78" s="735"/>
      <c r="G78" s="444"/>
      <c r="H78" s="444"/>
      <c r="I78" s="445"/>
      <c r="L78" s="1"/>
      <c r="M78" s="1"/>
      <c r="N78" s="1"/>
      <c r="O78" s="1"/>
      <c r="P78" s="1"/>
      <c r="Q78" s="287"/>
      <c r="R78" s="124"/>
      <c r="S78" s="124"/>
      <c r="T78" s="124"/>
    </row>
    <row r="79" spans="1:20" s="48" customFormat="1" ht="18.75" customHeight="1" x14ac:dyDescent="0.25">
      <c r="A79" s="744" t="s">
        <v>359</v>
      </c>
      <c r="B79" s="745"/>
      <c r="C79" s="745"/>
      <c r="D79" s="745"/>
      <c r="E79" s="746"/>
      <c r="F79" s="735"/>
      <c r="G79" s="444"/>
      <c r="H79" s="444"/>
      <c r="I79" s="445"/>
      <c r="L79" s="1"/>
      <c r="M79" s="288"/>
      <c r="N79" s="288"/>
      <c r="O79" s="287"/>
      <c r="P79" s="287"/>
      <c r="Q79" s="287"/>
      <c r="R79" s="124"/>
      <c r="S79" s="124"/>
      <c r="T79" s="124"/>
    </row>
    <row r="80" spans="1:20" s="48" customFormat="1" ht="18.75" customHeight="1" x14ac:dyDescent="0.25">
      <c r="A80" s="744" t="s">
        <v>360</v>
      </c>
      <c r="B80" s="745"/>
      <c r="C80" s="745"/>
      <c r="D80" s="745"/>
      <c r="E80" s="746"/>
      <c r="F80" s="735"/>
      <c r="G80" s="444"/>
      <c r="H80" s="444"/>
      <c r="I80" s="445"/>
      <c r="J80" s="744" t="s">
        <v>361</v>
      </c>
      <c r="K80" s="746"/>
      <c r="L80" s="754"/>
      <c r="M80" s="755"/>
      <c r="N80" s="289" t="s">
        <v>362</v>
      </c>
      <c r="O80" s="764"/>
      <c r="P80" s="764"/>
      <c r="Q80" s="764"/>
      <c r="R80" s="764"/>
    </row>
    <row r="81" spans="1:20" s="48" customFormat="1" ht="5.25" customHeight="1" x14ac:dyDescent="0.25">
      <c r="Q81" s="307"/>
    </row>
    <row r="82" spans="1:20" s="48" customFormat="1" ht="64.5" customHeight="1" x14ac:dyDescent="0.25">
      <c r="A82" s="303"/>
      <c r="B82" s="303"/>
      <c r="C82" s="303"/>
      <c r="D82" s="304" t="s">
        <v>363</v>
      </c>
      <c r="E82" s="304" t="s">
        <v>364</v>
      </c>
      <c r="F82" s="304" t="s">
        <v>365</v>
      </c>
      <c r="G82" s="304" t="s">
        <v>366</v>
      </c>
      <c r="H82" s="304" t="s">
        <v>115</v>
      </c>
      <c r="I82" s="304" t="s">
        <v>367</v>
      </c>
      <c r="J82" s="304" t="s">
        <v>368</v>
      </c>
      <c r="K82" s="304" t="s">
        <v>369</v>
      </c>
      <c r="L82" s="304" t="s">
        <v>370</v>
      </c>
      <c r="M82" s="304" t="s">
        <v>371</v>
      </c>
      <c r="N82" s="304" t="s">
        <v>372</v>
      </c>
      <c r="O82" s="304" t="s">
        <v>373</v>
      </c>
      <c r="P82" s="305" t="s">
        <v>374</v>
      </c>
      <c r="Q82" s="305" t="s">
        <v>375</v>
      </c>
      <c r="R82" s="305" t="s">
        <v>376</v>
      </c>
      <c r="S82" s="304" t="s">
        <v>377</v>
      </c>
      <c r="T82" s="304" t="s">
        <v>378</v>
      </c>
    </row>
    <row r="83" spans="1:20" s="48" customFormat="1" ht="21" customHeight="1" x14ac:dyDescent="0.25">
      <c r="A83" s="738" t="s">
        <v>379</v>
      </c>
      <c r="B83" s="739"/>
      <c r="C83" s="740"/>
      <c r="D83" s="290"/>
      <c r="E83" s="290"/>
      <c r="F83" s="290"/>
      <c r="G83" s="290"/>
      <c r="H83" s="290"/>
      <c r="I83" s="290"/>
      <c r="J83" s="290"/>
      <c r="K83" s="290"/>
      <c r="L83" s="290"/>
      <c r="M83" s="290"/>
      <c r="N83" s="290"/>
      <c r="O83" s="290"/>
      <c r="P83" s="410"/>
      <c r="Q83" s="410"/>
      <c r="R83" s="410"/>
      <c r="S83" s="410"/>
      <c r="T83" s="299">
        <f>SUM(D83:O83)/12</f>
        <v>0</v>
      </c>
    </row>
    <row r="84" spans="1:20" s="48" customFormat="1" x14ac:dyDescent="0.25">
      <c r="A84" s="741" t="s">
        <v>380</v>
      </c>
      <c r="B84" s="742"/>
      <c r="C84" s="743"/>
      <c r="D84" s="290"/>
      <c r="E84" s="290"/>
      <c r="F84" s="290"/>
      <c r="G84" s="290"/>
      <c r="H84" s="290"/>
      <c r="I84" s="290"/>
      <c r="J84" s="290"/>
      <c r="K84" s="290"/>
      <c r="L84" s="290"/>
      <c r="M84" s="290"/>
      <c r="N84" s="290"/>
      <c r="O84" s="290"/>
      <c r="P84" s="291"/>
      <c r="Q84" s="291"/>
      <c r="R84" s="291"/>
      <c r="S84" s="291"/>
      <c r="T84" s="299">
        <f t="shared" ref="T84:T97" si="14">SUM(D84:S84)</f>
        <v>0</v>
      </c>
    </row>
    <row r="85" spans="1:20" s="48" customFormat="1" x14ac:dyDescent="0.25">
      <c r="A85" s="292" t="s">
        <v>381</v>
      </c>
      <c r="B85" s="750"/>
      <c r="C85" s="751"/>
      <c r="D85" s="300"/>
      <c r="E85" s="300"/>
      <c r="F85" s="300"/>
      <c r="G85" s="300"/>
      <c r="H85" s="300"/>
      <c r="I85" s="300"/>
      <c r="J85" s="300"/>
      <c r="K85" s="300"/>
      <c r="L85" s="300"/>
      <c r="M85" s="300"/>
      <c r="N85" s="300"/>
      <c r="O85" s="300"/>
      <c r="P85" s="299"/>
      <c r="Q85" s="299"/>
      <c r="R85" s="299"/>
      <c r="S85" s="299"/>
      <c r="T85" s="299">
        <f t="shared" si="14"/>
        <v>0</v>
      </c>
    </row>
    <row r="86" spans="1:20" s="48" customFormat="1" x14ac:dyDescent="0.25">
      <c r="A86" s="292" t="s">
        <v>381</v>
      </c>
      <c r="B86" s="750"/>
      <c r="C86" s="751"/>
      <c r="D86" s="300"/>
      <c r="E86" s="300"/>
      <c r="F86" s="300"/>
      <c r="G86" s="300"/>
      <c r="H86" s="300"/>
      <c r="I86" s="300"/>
      <c r="J86" s="300"/>
      <c r="K86" s="300"/>
      <c r="L86" s="300"/>
      <c r="M86" s="300"/>
      <c r="N86" s="300"/>
      <c r="O86" s="300"/>
      <c r="P86" s="299"/>
      <c r="Q86" s="299"/>
      <c r="R86" s="299"/>
      <c r="S86" s="299"/>
      <c r="T86" s="299">
        <f t="shared" si="14"/>
        <v>0</v>
      </c>
    </row>
    <row r="87" spans="1:20" s="48" customFormat="1" x14ac:dyDescent="0.25">
      <c r="A87" s="292" t="s">
        <v>381</v>
      </c>
      <c r="B87" s="750"/>
      <c r="C87" s="751"/>
      <c r="D87" s="300"/>
      <c r="E87" s="300"/>
      <c r="F87" s="300"/>
      <c r="G87" s="300"/>
      <c r="H87" s="300"/>
      <c r="I87" s="300"/>
      <c r="J87" s="300"/>
      <c r="K87" s="300"/>
      <c r="L87" s="300"/>
      <c r="M87" s="300"/>
      <c r="N87" s="300"/>
      <c r="O87" s="300"/>
      <c r="P87" s="299"/>
      <c r="Q87" s="299"/>
      <c r="R87" s="299"/>
      <c r="S87" s="299"/>
      <c r="T87" s="299">
        <f t="shared" si="14"/>
        <v>0</v>
      </c>
    </row>
    <row r="88" spans="1:20" s="48" customFormat="1" ht="15" customHeight="1" x14ac:dyDescent="0.25">
      <c r="A88" s="738" t="s">
        <v>390</v>
      </c>
      <c r="B88" s="739"/>
      <c r="C88" s="740"/>
      <c r="D88" s="300"/>
      <c r="E88" s="300"/>
      <c r="F88" s="300"/>
      <c r="G88" s="300"/>
      <c r="H88" s="300"/>
      <c r="I88" s="300"/>
      <c r="J88" s="300"/>
      <c r="K88" s="300"/>
      <c r="L88" s="300"/>
      <c r="M88" s="300"/>
      <c r="N88" s="300"/>
      <c r="O88" s="300"/>
      <c r="P88" s="299"/>
      <c r="Q88" s="299"/>
      <c r="R88" s="299"/>
      <c r="S88" s="299"/>
      <c r="T88" s="299">
        <f t="shared" si="14"/>
        <v>0</v>
      </c>
    </row>
    <row r="89" spans="1:20" s="48" customFormat="1" ht="25.5" customHeight="1" x14ac:dyDescent="0.25">
      <c r="A89" s="747" t="s">
        <v>391</v>
      </c>
      <c r="B89" s="748"/>
      <c r="C89" s="749"/>
      <c r="D89" s="293">
        <f>SUM(D84:D88)</f>
        <v>0</v>
      </c>
      <c r="E89" s="293">
        <f t="shared" ref="E89:O89" si="15">SUM(E84:E88)</f>
        <v>0</v>
      </c>
      <c r="F89" s="293">
        <f t="shared" si="15"/>
        <v>0</v>
      </c>
      <c r="G89" s="293">
        <f t="shared" si="15"/>
        <v>0</v>
      </c>
      <c r="H89" s="293">
        <f t="shared" si="15"/>
        <v>0</v>
      </c>
      <c r="I89" s="293">
        <f t="shared" si="15"/>
        <v>0</v>
      </c>
      <c r="J89" s="293">
        <f t="shared" si="15"/>
        <v>0</v>
      </c>
      <c r="K89" s="293">
        <f t="shared" si="15"/>
        <v>0</v>
      </c>
      <c r="L89" s="293">
        <f t="shared" si="15"/>
        <v>0</v>
      </c>
      <c r="M89" s="293">
        <f t="shared" si="15"/>
        <v>0</v>
      </c>
      <c r="N89" s="293">
        <f t="shared" si="15"/>
        <v>0</v>
      </c>
      <c r="O89" s="293">
        <f t="shared" si="15"/>
        <v>0</v>
      </c>
      <c r="P89" s="294">
        <f>SUM(P84:P88)</f>
        <v>0</v>
      </c>
      <c r="Q89" s="294">
        <f t="shared" ref="Q89:R89" si="16">SUM(Q84:Q88)</f>
        <v>0</v>
      </c>
      <c r="R89" s="294">
        <f t="shared" si="16"/>
        <v>0</v>
      </c>
      <c r="S89" s="294"/>
      <c r="T89" s="294">
        <f t="shared" si="14"/>
        <v>0</v>
      </c>
    </row>
    <row r="90" spans="1:20" s="48" customFormat="1" x14ac:dyDescent="0.25">
      <c r="A90" s="741" t="s">
        <v>382</v>
      </c>
      <c r="B90" s="743"/>
      <c r="C90" s="295">
        <v>7.2999999999999995E-2</v>
      </c>
      <c r="D90" s="300">
        <f>D89*C90</f>
        <v>0</v>
      </c>
      <c r="E90" s="300">
        <f>E89*C90</f>
        <v>0</v>
      </c>
      <c r="F90" s="300">
        <f>F89*C90</f>
        <v>0</v>
      </c>
      <c r="G90" s="300">
        <f>G89*C90</f>
        <v>0</v>
      </c>
      <c r="H90" s="300">
        <f>H89*C90</f>
        <v>0</v>
      </c>
      <c r="I90" s="300">
        <f>I89*C90</f>
        <v>0</v>
      </c>
      <c r="J90" s="300">
        <f>J89*C90</f>
        <v>0</v>
      </c>
      <c r="K90" s="300">
        <f>K89*C90</f>
        <v>0</v>
      </c>
      <c r="L90" s="300">
        <f>L89*C90</f>
        <v>0</v>
      </c>
      <c r="M90" s="300">
        <f>M89*C90</f>
        <v>0</v>
      </c>
      <c r="N90" s="300">
        <f>N89*C90</f>
        <v>0</v>
      </c>
      <c r="O90" s="300">
        <f>O89*C90</f>
        <v>0</v>
      </c>
      <c r="P90" s="300">
        <f>P89*C90</f>
        <v>0</v>
      </c>
      <c r="Q90" s="300">
        <f>Q89*C90</f>
        <v>0</v>
      </c>
      <c r="R90" s="300">
        <f>R89*C90</f>
        <v>0</v>
      </c>
      <c r="S90" s="300">
        <f>S89*C90</f>
        <v>0</v>
      </c>
      <c r="T90" s="299">
        <f t="shared" si="14"/>
        <v>0</v>
      </c>
    </row>
    <row r="91" spans="1:20" s="48" customFormat="1" x14ac:dyDescent="0.25">
      <c r="A91" s="741" t="s">
        <v>383</v>
      </c>
      <c r="B91" s="743"/>
      <c r="C91" s="295">
        <v>9.2999999999999999E-2</v>
      </c>
      <c r="D91" s="300">
        <f>D89*C91</f>
        <v>0</v>
      </c>
      <c r="E91" s="300">
        <f>E89*C91</f>
        <v>0</v>
      </c>
      <c r="F91" s="300">
        <f>F89*C91</f>
        <v>0</v>
      </c>
      <c r="G91" s="300">
        <f>G89*C91</f>
        <v>0</v>
      </c>
      <c r="H91" s="300">
        <f>H89*C91</f>
        <v>0</v>
      </c>
      <c r="I91" s="300">
        <f>I89*C91</f>
        <v>0</v>
      </c>
      <c r="J91" s="300">
        <f>J89*C91</f>
        <v>0</v>
      </c>
      <c r="K91" s="300">
        <f>K89*C91</f>
        <v>0</v>
      </c>
      <c r="L91" s="300">
        <f>L89*C91</f>
        <v>0</v>
      </c>
      <c r="M91" s="300">
        <f>M89*C91</f>
        <v>0</v>
      </c>
      <c r="N91" s="300">
        <f>N89*C91</f>
        <v>0</v>
      </c>
      <c r="O91" s="300">
        <f>O89*C91</f>
        <v>0</v>
      </c>
      <c r="P91" s="300">
        <f>P89*C91</f>
        <v>0</v>
      </c>
      <c r="Q91" s="300">
        <f>Q89*C91</f>
        <v>0</v>
      </c>
      <c r="R91" s="300">
        <f>R89*C91</f>
        <v>0</v>
      </c>
      <c r="S91" s="300">
        <f>S89*C91</f>
        <v>0</v>
      </c>
      <c r="T91" s="299">
        <f t="shared" si="14"/>
        <v>0</v>
      </c>
    </row>
    <row r="92" spans="1:20" s="48" customFormat="1" x14ac:dyDescent="0.25">
      <c r="A92" s="741" t="s">
        <v>384</v>
      </c>
      <c r="B92" s="743"/>
      <c r="C92" s="295">
        <v>1.2999999999999999E-2</v>
      </c>
      <c r="D92" s="300">
        <f>D89*C92</f>
        <v>0</v>
      </c>
      <c r="E92" s="300">
        <f>E89*C92</f>
        <v>0</v>
      </c>
      <c r="F92" s="300">
        <f>F89*C92</f>
        <v>0</v>
      </c>
      <c r="G92" s="300">
        <f>G89*C92</f>
        <v>0</v>
      </c>
      <c r="H92" s="300">
        <f>H89*C92</f>
        <v>0</v>
      </c>
      <c r="I92" s="300">
        <f>I89*C92</f>
        <v>0</v>
      </c>
      <c r="J92" s="300">
        <f>J89*C92</f>
        <v>0</v>
      </c>
      <c r="K92" s="300">
        <f>K89*C92</f>
        <v>0</v>
      </c>
      <c r="L92" s="300">
        <f>L89*C92</f>
        <v>0</v>
      </c>
      <c r="M92" s="300">
        <f>M89*C92</f>
        <v>0</v>
      </c>
      <c r="N92" s="300">
        <f>N89*C92</f>
        <v>0</v>
      </c>
      <c r="O92" s="300">
        <f>O89*C92</f>
        <v>0</v>
      </c>
      <c r="P92" s="300">
        <f>P89*C92</f>
        <v>0</v>
      </c>
      <c r="Q92" s="300">
        <f>Q89*C92</f>
        <v>0</v>
      </c>
      <c r="R92" s="300">
        <f>R89*C92</f>
        <v>0</v>
      </c>
      <c r="S92" s="300">
        <f>S89*C92</f>
        <v>0</v>
      </c>
      <c r="T92" s="299">
        <f t="shared" si="14"/>
        <v>0</v>
      </c>
    </row>
    <row r="93" spans="1:20" s="48" customFormat="1" x14ac:dyDescent="0.25">
      <c r="A93" s="741" t="s">
        <v>385</v>
      </c>
      <c r="B93" s="743"/>
      <c r="C93" s="295">
        <v>1.7000000000000001E-2</v>
      </c>
      <c r="D93" s="300">
        <f>D89*C93</f>
        <v>0</v>
      </c>
      <c r="E93" s="300">
        <f>E89*C93</f>
        <v>0</v>
      </c>
      <c r="F93" s="300">
        <f>F89*C93</f>
        <v>0</v>
      </c>
      <c r="G93" s="300">
        <f>G89*C93</f>
        <v>0</v>
      </c>
      <c r="H93" s="300">
        <f>H89*C93</f>
        <v>0</v>
      </c>
      <c r="I93" s="300">
        <f>I89*C93</f>
        <v>0</v>
      </c>
      <c r="J93" s="300">
        <f>J89*C93</f>
        <v>0</v>
      </c>
      <c r="K93" s="300">
        <f>K89*C93</f>
        <v>0</v>
      </c>
      <c r="L93" s="300">
        <f>L89*C93</f>
        <v>0</v>
      </c>
      <c r="M93" s="300">
        <f>M89*C93</f>
        <v>0</v>
      </c>
      <c r="N93" s="300">
        <f>N89*C93</f>
        <v>0</v>
      </c>
      <c r="O93" s="300">
        <f>O89*C93</f>
        <v>0</v>
      </c>
      <c r="P93" s="300">
        <f>P89*C93</f>
        <v>0</v>
      </c>
      <c r="Q93" s="300">
        <f>Q89*C93</f>
        <v>0</v>
      </c>
      <c r="R93" s="300">
        <f>R89*C93</f>
        <v>0</v>
      </c>
      <c r="S93" s="300">
        <f>S89*C93</f>
        <v>0</v>
      </c>
      <c r="T93" s="299">
        <f t="shared" si="14"/>
        <v>0</v>
      </c>
    </row>
    <row r="94" spans="1:20" s="48" customFormat="1" ht="20.25" customHeight="1" x14ac:dyDescent="0.25">
      <c r="A94" s="761" t="s">
        <v>386</v>
      </c>
      <c r="B94" s="762"/>
      <c r="C94" s="763"/>
      <c r="D94" s="293">
        <f t="shared" ref="D94:R94" si="17">SUM(D90:D93)</f>
        <v>0</v>
      </c>
      <c r="E94" s="293">
        <f t="shared" si="17"/>
        <v>0</v>
      </c>
      <c r="F94" s="293">
        <f t="shared" si="17"/>
        <v>0</v>
      </c>
      <c r="G94" s="293">
        <f t="shared" si="17"/>
        <v>0</v>
      </c>
      <c r="H94" s="293">
        <f t="shared" si="17"/>
        <v>0</v>
      </c>
      <c r="I94" s="293">
        <f t="shared" si="17"/>
        <v>0</v>
      </c>
      <c r="J94" s="293">
        <f t="shared" si="17"/>
        <v>0</v>
      </c>
      <c r="K94" s="293">
        <f t="shared" si="17"/>
        <v>0</v>
      </c>
      <c r="L94" s="293">
        <f t="shared" si="17"/>
        <v>0</v>
      </c>
      <c r="M94" s="293">
        <f t="shared" si="17"/>
        <v>0</v>
      </c>
      <c r="N94" s="293">
        <f t="shared" si="17"/>
        <v>0</v>
      </c>
      <c r="O94" s="293">
        <f t="shared" si="17"/>
        <v>0</v>
      </c>
      <c r="P94" s="294">
        <f t="shared" si="17"/>
        <v>0</v>
      </c>
      <c r="Q94" s="294">
        <f t="shared" si="17"/>
        <v>0</v>
      </c>
      <c r="R94" s="294">
        <f t="shared" si="17"/>
        <v>0</v>
      </c>
      <c r="S94" s="294"/>
      <c r="T94" s="294">
        <f t="shared" si="14"/>
        <v>0</v>
      </c>
    </row>
    <row r="95" spans="1:20" s="48" customFormat="1" x14ac:dyDescent="0.25">
      <c r="A95" s="741" t="s">
        <v>387</v>
      </c>
      <c r="B95" s="743"/>
      <c r="C95" s="295">
        <v>5.9999999999999995E-4</v>
      </c>
      <c r="D95" s="300">
        <f>D194*C95</f>
        <v>0</v>
      </c>
      <c r="E95" s="300">
        <f>E194*C95</f>
        <v>0</v>
      </c>
      <c r="F95" s="300">
        <f>F194*C95</f>
        <v>0</v>
      </c>
      <c r="G95" s="300">
        <f>G194*C95</f>
        <v>0</v>
      </c>
      <c r="H95" s="300">
        <f>H194*C95</f>
        <v>0</v>
      </c>
      <c r="I95" s="300">
        <f>I194*C95</f>
        <v>0</v>
      </c>
      <c r="J95" s="300">
        <f>J194*C95</f>
        <v>0</v>
      </c>
      <c r="K95" s="300">
        <f>K194*C95</f>
        <v>0</v>
      </c>
      <c r="L95" s="300">
        <f>L194*C95</f>
        <v>0</v>
      </c>
      <c r="M95" s="300">
        <f>M194*C95</f>
        <v>0</v>
      </c>
      <c r="N95" s="300">
        <f>N194*C95</f>
        <v>0</v>
      </c>
      <c r="O95" s="300">
        <f>O194*C95</f>
        <v>0</v>
      </c>
      <c r="P95" s="300">
        <f>P194*C95</f>
        <v>0</v>
      </c>
      <c r="Q95" s="300">
        <f>Q194*C95</f>
        <v>0</v>
      </c>
      <c r="R95" s="300">
        <f>R194*C95</f>
        <v>0</v>
      </c>
      <c r="S95" s="300">
        <f>S194*C95</f>
        <v>0</v>
      </c>
      <c r="T95" s="299">
        <f t="shared" si="14"/>
        <v>0</v>
      </c>
    </row>
    <row r="96" spans="1:20" s="48" customFormat="1" x14ac:dyDescent="0.25">
      <c r="A96" s="741" t="s">
        <v>388</v>
      </c>
      <c r="B96" s="743"/>
      <c r="C96" s="295"/>
      <c r="D96" s="300">
        <f>D94*C96</f>
        <v>0</v>
      </c>
      <c r="E96" s="300">
        <f>E194*C96</f>
        <v>0</v>
      </c>
      <c r="F96" s="300">
        <f>F194*C96</f>
        <v>0</v>
      </c>
      <c r="G96" s="300">
        <f>G194*C96</f>
        <v>0</v>
      </c>
      <c r="H96" s="300">
        <f>H194*C96</f>
        <v>0</v>
      </c>
      <c r="I96" s="300">
        <f>I194*C96</f>
        <v>0</v>
      </c>
      <c r="J96" s="300">
        <f>J194*C96</f>
        <v>0</v>
      </c>
      <c r="K96" s="300">
        <f>K194*C96</f>
        <v>0</v>
      </c>
      <c r="L96" s="300">
        <f>L194*C96</f>
        <v>0</v>
      </c>
      <c r="M96" s="300">
        <f>M194*C96</f>
        <v>0</v>
      </c>
      <c r="N96" s="300">
        <f>N194*C96</f>
        <v>0</v>
      </c>
      <c r="O96" s="300">
        <f>O194*C96</f>
        <v>0</v>
      </c>
      <c r="P96" s="300">
        <f>P194*C96</f>
        <v>0</v>
      </c>
      <c r="Q96" s="300">
        <f>Q194*C96</f>
        <v>0</v>
      </c>
      <c r="R96" s="300">
        <f>R194*C96</f>
        <v>0</v>
      </c>
      <c r="S96" s="300">
        <f>S194*C96</f>
        <v>0</v>
      </c>
      <c r="T96" s="299">
        <f t="shared" si="14"/>
        <v>0</v>
      </c>
    </row>
    <row r="97" spans="1:20" s="48" customFormat="1" ht="15.75" thickBot="1" x14ac:dyDescent="0.3">
      <c r="A97" s="759" t="s">
        <v>389</v>
      </c>
      <c r="B97" s="760"/>
      <c r="C97" s="296"/>
      <c r="D97" s="301">
        <f>D94*C97</f>
        <v>0</v>
      </c>
      <c r="E97" s="301">
        <f>E94*C97</f>
        <v>0</v>
      </c>
      <c r="F97" s="301">
        <f>F94*C97</f>
        <v>0</v>
      </c>
      <c r="G97" s="301">
        <f>G94*C97</f>
        <v>0</v>
      </c>
      <c r="H97" s="301">
        <f>H94*C97</f>
        <v>0</v>
      </c>
      <c r="I97" s="301">
        <f>I94*C97</f>
        <v>0</v>
      </c>
      <c r="J97" s="301">
        <f>J94*C97</f>
        <v>0</v>
      </c>
      <c r="K97" s="301">
        <f>K94*C97</f>
        <v>0</v>
      </c>
      <c r="L97" s="301">
        <f>L94*C97</f>
        <v>0</v>
      </c>
      <c r="M97" s="301">
        <f>M94*C97</f>
        <v>0</v>
      </c>
      <c r="N97" s="301">
        <f>N94*C97</f>
        <v>0</v>
      </c>
      <c r="O97" s="301">
        <f>O94*C97</f>
        <v>0</v>
      </c>
      <c r="P97" s="301">
        <f>P94*C97</f>
        <v>0</v>
      </c>
      <c r="Q97" s="301">
        <f>Q94*C97</f>
        <v>0</v>
      </c>
      <c r="R97" s="301">
        <f>R94*C97</f>
        <v>0</v>
      </c>
      <c r="S97" s="301">
        <f>S94*C97</f>
        <v>0</v>
      </c>
      <c r="T97" s="302">
        <f t="shared" si="14"/>
        <v>0</v>
      </c>
    </row>
    <row r="98" spans="1:20" s="48" customFormat="1" ht="27" customHeight="1" thickTop="1" x14ac:dyDescent="0.25">
      <c r="A98" s="756" t="s">
        <v>392</v>
      </c>
      <c r="B98" s="757"/>
      <c r="C98" s="758"/>
      <c r="D98" s="297">
        <f>D89+D94+D95+D96+D97</f>
        <v>0</v>
      </c>
      <c r="E98" s="297">
        <f t="shared" ref="E98:S98" si="18">E89+E94+E95+E96+E97</f>
        <v>0</v>
      </c>
      <c r="F98" s="297">
        <f t="shared" si="18"/>
        <v>0</v>
      </c>
      <c r="G98" s="297">
        <f t="shared" si="18"/>
        <v>0</v>
      </c>
      <c r="H98" s="297">
        <f t="shared" si="18"/>
        <v>0</v>
      </c>
      <c r="I98" s="297">
        <f t="shared" si="18"/>
        <v>0</v>
      </c>
      <c r="J98" s="297">
        <f t="shared" si="18"/>
        <v>0</v>
      </c>
      <c r="K98" s="297">
        <f t="shared" si="18"/>
        <v>0</v>
      </c>
      <c r="L98" s="297">
        <f t="shared" si="18"/>
        <v>0</v>
      </c>
      <c r="M98" s="297">
        <f t="shared" si="18"/>
        <v>0</v>
      </c>
      <c r="N98" s="297">
        <f t="shared" si="18"/>
        <v>0</v>
      </c>
      <c r="O98" s="297">
        <f t="shared" si="18"/>
        <v>0</v>
      </c>
      <c r="P98" s="297">
        <f t="shared" si="18"/>
        <v>0</v>
      </c>
      <c r="Q98" s="297">
        <f t="shared" si="18"/>
        <v>0</v>
      </c>
      <c r="R98" s="297">
        <f t="shared" si="18"/>
        <v>0</v>
      </c>
      <c r="S98" s="297">
        <f t="shared" si="18"/>
        <v>0</v>
      </c>
      <c r="T98" s="298">
        <f>SUM(D98:S98)</f>
        <v>0</v>
      </c>
    </row>
    <row r="99" spans="1:20" s="5" customFormat="1" ht="18.75" customHeight="1" x14ac:dyDescent="0.25">
      <c r="A99" s="736" t="s">
        <v>355</v>
      </c>
      <c r="B99" s="736"/>
      <c r="C99" s="736"/>
      <c r="D99" s="736"/>
      <c r="E99" s="736"/>
      <c r="F99" s="737"/>
      <c r="G99" s="737"/>
      <c r="H99" s="737"/>
      <c r="I99" s="737"/>
      <c r="J99" s="48"/>
      <c r="K99" s="48"/>
      <c r="L99" s="306" t="s">
        <v>41</v>
      </c>
      <c r="M99" s="48"/>
      <c r="N99" s="48"/>
      <c r="O99" s="48"/>
      <c r="P99" s="48"/>
      <c r="Q99" s="287"/>
      <c r="R99" s="124"/>
      <c r="S99" s="124"/>
      <c r="T99" s="124"/>
    </row>
    <row r="100" spans="1:20" s="5" customFormat="1" ht="18.75" customHeight="1" x14ac:dyDescent="0.25">
      <c r="A100" s="732" t="s">
        <v>356</v>
      </c>
      <c r="B100" s="733"/>
      <c r="C100" s="733"/>
      <c r="D100" s="733"/>
      <c r="E100" s="734"/>
      <c r="F100" s="735"/>
      <c r="G100" s="444"/>
      <c r="H100" s="444"/>
      <c r="I100" s="445"/>
      <c r="J100" s="48"/>
      <c r="K100" s="48"/>
      <c r="L100" s="306" t="s">
        <v>42</v>
      </c>
      <c r="M100" s="48"/>
      <c r="N100" s="48"/>
      <c r="O100" s="48"/>
      <c r="P100" s="48"/>
      <c r="Q100" s="287"/>
      <c r="R100" s="124"/>
      <c r="S100" s="124"/>
      <c r="T100" s="124"/>
    </row>
    <row r="101" spans="1:20" s="48" customFormat="1" ht="18.75" customHeight="1" x14ac:dyDescent="0.25">
      <c r="A101" s="744" t="s">
        <v>357</v>
      </c>
      <c r="B101" s="745"/>
      <c r="C101" s="745"/>
      <c r="D101" s="745"/>
      <c r="E101" s="746"/>
      <c r="F101" s="735"/>
      <c r="G101" s="444"/>
      <c r="H101" s="444"/>
      <c r="I101" s="445"/>
      <c r="J101" s="744" t="s">
        <v>393</v>
      </c>
      <c r="K101" s="746"/>
      <c r="L101" s="754"/>
      <c r="M101" s="755"/>
      <c r="N101" s="1"/>
      <c r="O101" s="1"/>
      <c r="P101" s="1"/>
      <c r="Q101" s="287"/>
      <c r="R101" s="124"/>
      <c r="S101" s="124"/>
      <c r="T101" s="124"/>
    </row>
    <row r="102" spans="1:20" s="48" customFormat="1" ht="18.75" customHeight="1" x14ac:dyDescent="0.25">
      <c r="A102" s="744" t="s">
        <v>358</v>
      </c>
      <c r="B102" s="745"/>
      <c r="C102" s="745"/>
      <c r="D102" s="745"/>
      <c r="E102" s="746"/>
      <c r="F102" s="735"/>
      <c r="G102" s="444"/>
      <c r="H102" s="444"/>
      <c r="I102" s="445"/>
      <c r="L102" s="1"/>
      <c r="M102" s="1"/>
      <c r="N102" s="1"/>
      <c r="O102" s="1"/>
      <c r="P102" s="1"/>
      <c r="Q102" s="287"/>
      <c r="R102" s="124"/>
      <c r="S102" s="124"/>
      <c r="T102" s="124"/>
    </row>
    <row r="103" spans="1:20" s="48" customFormat="1" ht="18.75" customHeight="1" x14ac:dyDescent="0.25">
      <c r="A103" s="744" t="s">
        <v>359</v>
      </c>
      <c r="B103" s="745"/>
      <c r="C103" s="745"/>
      <c r="D103" s="745"/>
      <c r="E103" s="746"/>
      <c r="F103" s="735"/>
      <c r="G103" s="444"/>
      <c r="H103" s="444"/>
      <c r="I103" s="445"/>
      <c r="L103" s="1"/>
      <c r="M103" s="288"/>
      <c r="N103" s="288"/>
      <c r="O103" s="287"/>
      <c r="P103" s="287"/>
      <c r="Q103" s="287"/>
      <c r="R103" s="124"/>
      <c r="S103" s="124"/>
      <c r="T103" s="124"/>
    </row>
    <row r="104" spans="1:20" s="48" customFormat="1" ht="18.75" customHeight="1" x14ac:dyDescent="0.25">
      <c r="A104" s="744" t="s">
        <v>360</v>
      </c>
      <c r="B104" s="745"/>
      <c r="C104" s="745"/>
      <c r="D104" s="745"/>
      <c r="E104" s="746"/>
      <c r="F104" s="735"/>
      <c r="G104" s="444"/>
      <c r="H104" s="444"/>
      <c r="I104" s="445"/>
      <c r="J104" s="744" t="s">
        <v>361</v>
      </c>
      <c r="K104" s="746"/>
      <c r="L104" s="754"/>
      <c r="M104" s="755"/>
      <c r="N104" s="289" t="s">
        <v>362</v>
      </c>
      <c r="O104" s="764"/>
      <c r="P104" s="764"/>
      <c r="Q104" s="764"/>
      <c r="R104" s="764"/>
    </row>
    <row r="105" spans="1:20" s="48" customFormat="1" ht="5.25" customHeight="1" x14ac:dyDescent="0.25">
      <c r="Q105" s="307"/>
    </row>
    <row r="106" spans="1:20" s="48" customFormat="1" ht="64.5" customHeight="1" x14ac:dyDescent="0.25">
      <c r="A106" s="303"/>
      <c r="B106" s="303"/>
      <c r="C106" s="303"/>
      <c r="D106" s="304" t="s">
        <v>363</v>
      </c>
      <c r="E106" s="304" t="s">
        <v>364</v>
      </c>
      <c r="F106" s="304" t="s">
        <v>365</v>
      </c>
      <c r="G106" s="304" t="s">
        <v>366</v>
      </c>
      <c r="H106" s="304" t="s">
        <v>115</v>
      </c>
      <c r="I106" s="304" t="s">
        <v>367</v>
      </c>
      <c r="J106" s="304" t="s">
        <v>368</v>
      </c>
      <c r="K106" s="304" t="s">
        <v>369</v>
      </c>
      <c r="L106" s="304" t="s">
        <v>370</v>
      </c>
      <c r="M106" s="304" t="s">
        <v>371</v>
      </c>
      <c r="N106" s="304" t="s">
        <v>372</v>
      </c>
      <c r="O106" s="304" t="s">
        <v>373</v>
      </c>
      <c r="P106" s="305" t="s">
        <v>374</v>
      </c>
      <c r="Q106" s="305" t="s">
        <v>375</v>
      </c>
      <c r="R106" s="305" t="s">
        <v>376</v>
      </c>
      <c r="S106" s="304" t="s">
        <v>377</v>
      </c>
      <c r="T106" s="304" t="s">
        <v>378</v>
      </c>
    </row>
    <row r="107" spans="1:20" s="48" customFormat="1" ht="21" customHeight="1" x14ac:dyDescent="0.25">
      <c r="A107" s="738" t="s">
        <v>379</v>
      </c>
      <c r="B107" s="739"/>
      <c r="C107" s="740"/>
      <c r="D107" s="290"/>
      <c r="E107" s="290"/>
      <c r="F107" s="290"/>
      <c r="G107" s="290"/>
      <c r="H107" s="290"/>
      <c r="I107" s="290"/>
      <c r="J107" s="290"/>
      <c r="K107" s="290"/>
      <c r="L107" s="290"/>
      <c r="M107" s="290"/>
      <c r="N107" s="290"/>
      <c r="O107" s="290"/>
      <c r="P107" s="410"/>
      <c r="Q107" s="410"/>
      <c r="R107" s="410"/>
      <c r="S107" s="410"/>
      <c r="T107" s="299">
        <f>SUM(D107:O107)/12</f>
        <v>0</v>
      </c>
    </row>
    <row r="108" spans="1:20" s="48" customFormat="1" x14ac:dyDescent="0.25">
      <c r="A108" s="741" t="s">
        <v>380</v>
      </c>
      <c r="B108" s="742"/>
      <c r="C108" s="743"/>
      <c r="D108" s="290"/>
      <c r="E108" s="290"/>
      <c r="F108" s="290"/>
      <c r="G108" s="290"/>
      <c r="H108" s="290"/>
      <c r="I108" s="290"/>
      <c r="J108" s="290"/>
      <c r="K108" s="290"/>
      <c r="L108" s="290"/>
      <c r="M108" s="290"/>
      <c r="N108" s="290"/>
      <c r="O108" s="290"/>
      <c r="P108" s="291"/>
      <c r="Q108" s="291"/>
      <c r="R108" s="291"/>
      <c r="S108" s="291"/>
      <c r="T108" s="299">
        <f t="shared" ref="T108:T121" si="19">SUM(D108:S108)</f>
        <v>0</v>
      </c>
    </row>
    <row r="109" spans="1:20" s="48" customFormat="1" x14ac:dyDescent="0.25">
      <c r="A109" s="292" t="s">
        <v>381</v>
      </c>
      <c r="B109" s="750"/>
      <c r="C109" s="751"/>
      <c r="D109" s="300"/>
      <c r="E109" s="300"/>
      <c r="F109" s="300"/>
      <c r="G109" s="300"/>
      <c r="H109" s="300"/>
      <c r="I109" s="300"/>
      <c r="J109" s="300"/>
      <c r="K109" s="300"/>
      <c r="L109" s="300"/>
      <c r="M109" s="300"/>
      <c r="N109" s="300"/>
      <c r="O109" s="300"/>
      <c r="P109" s="299"/>
      <c r="Q109" s="299"/>
      <c r="R109" s="299"/>
      <c r="S109" s="299"/>
      <c r="T109" s="299">
        <f t="shared" si="19"/>
        <v>0</v>
      </c>
    </row>
    <row r="110" spans="1:20" s="48" customFormat="1" x14ac:dyDescent="0.25">
      <c r="A110" s="292" t="s">
        <v>381</v>
      </c>
      <c r="B110" s="750"/>
      <c r="C110" s="751"/>
      <c r="D110" s="300"/>
      <c r="E110" s="300"/>
      <c r="F110" s="300"/>
      <c r="G110" s="300"/>
      <c r="H110" s="300"/>
      <c r="I110" s="300"/>
      <c r="J110" s="300"/>
      <c r="K110" s="300"/>
      <c r="L110" s="300"/>
      <c r="M110" s="300"/>
      <c r="N110" s="300"/>
      <c r="O110" s="300"/>
      <c r="P110" s="299"/>
      <c r="Q110" s="299"/>
      <c r="R110" s="299"/>
      <c r="S110" s="299"/>
      <c r="T110" s="299">
        <f t="shared" si="19"/>
        <v>0</v>
      </c>
    </row>
    <row r="111" spans="1:20" s="48" customFormat="1" x14ac:dyDescent="0.25">
      <c r="A111" s="292" t="s">
        <v>381</v>
      </c>
      <c r="B111" s="750"/>
      <c r="C111" s="751"/>
      <c r="D111" s="300"/>
      <c r="E111" s="300"/>
      <c r="F111" s="300"/>
      <c r="G111" s="300"/>
      <c r="H111" s="300"/>
      <c r="I111" s="300"/>
      <c r="J111" s="300"/>
      <c r="K111" s="300"/>
      <c r="L111" s="300"/>
      <c r="M111" s="300"/>
      <c r="N111" s="300"/>
      <c r="O111" s="300"/>
      <c r="P111" s="299"/>
      <c r="Q111" s="299"/>
      <c r="R111" s="299"/>
      <c r="S111" s="299"/>
      <c r="T111" s="299">
        <f t="shared" si="19"/>
        <v>0</v>
      </c>
    </row>
    <row r="112" spans="1:20" s="48" customFormat="1" ht="15" customHeight="1" x14ac:dyDescent="0.25">
      <c r="A112" s="738" t="s">
        <v>390</v>
      </c>
      <c r="B112" s="739"/>
      <c r="C112" s="740"/>
      <c r="D112" s="300"/>
      <c r="E112" s="300"/>
      <c r="F112" s="300"/>
      <c r="G112" s="300"/>
      <c r="H112" s="300"/>
      <c r="I112" s="300"/>
      <c r="J112" s="300"/>
      <c r="K112" s="300"/>
      <c r="L112" s="300"/>
      <c r="M112" s="300"/>
      <c r="N112" s="300"/>
      <c r="O112" s="300"/>
      <c r="P112" s="299"/>
      <c r="Q112" s="299"/>
      <c r="R112" s="299"/>
      <c r="S112" s="299"/>
      <c r="T112" s="299">
        <f t="shared" si="19"/>
        <v>0</v>
      </c>
    </row>
    <row r="113" spans="1:20" s="48" customFormat="1" ht="25.5" customHeight="1" x14ac:dyDescent="0.25">
      <c r="A113" s="747" t="s">
        <v>391</v>
      </c>
      <c r="B113" s="748"/>
      <c r="C113" s="749"/>
      <c r="D113" s="293">
        <f>SUM(D108:D112)</f>
        <v>0</v>
      </c>
      <c r="E113" s="293">
        <f t="shared" ref="E113:O113" si="20">SUM(E108:E112)</f>
        <v>0</v>
      </c>
      <c r="F113" s="293">
        <f t="shared" si="20"/>
        <v>0</v>
      </c>
      <c r="G113" s="293">
        <f t="shared" si="20"/>
        <v>0</v>
      </c>
      <c r="H113" s="293">
        <f t="shared" si="20"/>
        <v>0</v>
      </c>
      <c r="I113" s="293">
        <f t="shared" si="20"/>
        <v>0</v>
      </c>
      <c r="J113" s="293">
        <f t="shared" si="20"/>
        <v>0</v>
      </c>
      <c r="K113" s="293">
        <f t="shared" si="20"/>
        <v>0</v>
      </c>
      <c r="L113" s="293">
        <f t="shared" si="20"/>
        <v>0</v>
      </c>
      <c r="M113" s="293">
        <f t="shared" si="20"/>
        <v>0</v>
      </c>
      <c r="N113" s="293">
        <f t="shared" si="20"/>
        <v>0</v>
      </c>
      <c r="O113" s="293">
        <f t="shared" si="20"/>
        <v>0</v>
      </c>
      <c r="P113" s="294">
        <f>SUM(P108:P112)</f>
        <v>0</v>
      </c>
      <c r="Q113" s="294">
        <f t="shared" ref="Q113:R113" si="21">SUM(Q108:Q112)</f>
        <v>0</v>
      </c>
      <c r="R113" s="294">
        <f t="shared" si="21"/>
        <v>0</v>
      </c>
      <c r="S113" s="294"/>
      <c r="T113" s="294">
        <f t="shared" si="19"/>
        <v>0</v>
      </c>
    </row>
    <row r="114" spans="1:20" s="48" customFormat="1" x14ac:dyDescent="0.25">
      <c r="A114" s="741" t="s">
        <v>382</v>
      </c>
      <c r="B114" s="743"/>
      <c r="C114" s="295">
        <v>7.2999999999999995E-2</v>
      </c>
      <c r="D114" s="300">
        <f>D113*C114</f>
        <v>0</v>
      </c>
      <c r="E114" s="300">
        <f>E113*C114</f>
        <v>0</v>
      </c>
      <c r="F114" s="300">
        <f>F113*C114</f>
        <v>0</v>
      </c>
      <c r="G114" s="300">
        <f>G113*C114</f>
        <v>0</v>
      </c>
      <c r="H114" s="300">
        <f>H113*C114</f>
        <v>0</v>
      </c>
      <c r="I114" s="300">
        <f>I113*C114</f>
        <v>0</v>
      </c>
      <c r="J114" s="300">
        <f>J113*C114</f>
        <v>0</v>
      </c>
      <c r="K114" s="300">
        <f>K113*C114</f>
        <v>0</v>
      </c>
      <c r="L114" s="300">
        <f>L113*C114</f>
        <v>0</v>
      </c>
      <c r="M114" s="300">
        <f>M113*C114</f>
        <v>0</v>
      </c>
      <c r="N114" s="300">
        <f>N113*C114</f>
        <v>0</v>
      </c>
      <c r="O114" s="300">
        <f>O113*C114</f>
        <v>0</v>
      </c>
      <c r="P114" s="300">
        <f>P113*C114</f>
        <v>0</v>
      </c>
      <c r="Q114" s="300">
        <f>Q113*C114</f>
        <v>0</v>
      </c>
      <c r="R114" s="300">
        <f>R113*C114</f>
        <v>0</v>
      </c>
      <c r="S114" s="300">
        <f>S113*C114</f>
        <v>0</v>
      </c>
      <c r="T114" s="299">
        <f t="shared" si="19"/>
        <v>0</v>
      </c>
    </row>
    <row r="115" spans="1:20" s="48" customFormat="1" x14ac:dyDescent="0.25">
      <c r="A115" s="741" t="s">
        <v>383</v>
      </c>
      <c r="B115" s="743"/>
      <c r="C115" s="295">
        <v>9.2999999999999999E-2</v>
      </c>
      <c r="D115" s="300">
        <f>D113*C115</f>
        <v>0</v>
      </c>
      <c r="E115" s="300">
        <f>E113*C115</f>
        <v>0</v>
      </c>
      <c r="F115" s="300">
        <f>F113*C115</f>
        <v>0</v>
      </c>
      <c r="G115" s="300">
        <f>G113*C115</f>
        <v>0</v>
      </c>
      <c r="H115" s="300">
        <f>H113*C115</f>
        <v>0</v>
      </c>
      <c r="I115" s="300">
        <f>I113*C115</f>
        <v>0</v>
      </c>
      <c r="J115" s="300">
        <f>J113*C115</f>
        <v>0</v>
      </c>
      <c r="K115" s="300">
        <f>K113*C115</f>
        <v>0</v>
      </c>
      <c r="L115" s="300">
        <f>L113*C115</f>
        <v>0</v>
      </c>
      <c r="M115" s="300">
        <f>M113*C115</f>
        <v>0</v>
      </c>
      <c r="N115" s="300">
        <f>N113*C115</f>
        <v>0</v>
      </c>
      <c r="O115" s="300">
        <f>O113*C115</f>
        <v>0</v>
      </c>
      <c r="P115" s="300">
        <f>P113*C115</f>
        <v>0</v>
      </c>
      <c r="Q115" s="300">
        <f>Q113*C115</f>
        <v>0</v>
      </c>
      <c r="R115" s="300">
        <f>R113*C115</f>
        <v>0</v>
      </c>
      <c r="S115" s="300">
        <f>S113*C115</f>
        <v>0</v>
      </c>
      <c r="T115" s="299">
        <f t="shared" si="19"/>
        <v>0</v>
      </c>
    </row>
    <row r="116" spans="1:20" s="48" customFormat="1" x14ac:dyDescent="0.25">
      <c r="A116" s="741" t="s">
        <v>384</v>
      </c>
      <c r="B116" s="743"/>
      <c r="C116" s="295">
        <v>1.2999999999999999E-2</v>
      </c>
      <c r="D116" s="300">
        <f>D113*C116</f>
        <v>0</v>
      </c>
      <c r="E116" s="300">
        <f>E113*C116</f>
        <v>0</v>
      </c>
      <c r="F116" s="300">
        <f>F113*C116</f>
        <v>0</v>
      </c>
      <c r="G116" s="300">
        <f>G113*C116</f>
        <v>0</v>
      </c>
      <c r="H116" s="300">
        <f>H113*C116</f>
        <v>0</v>
      </c>
      <c r="I116" s="300">
        <f>I113*C116</f>
        <v>0</v>
      </c>
      <c r="J116" s="300">
        <f>J113*C116</f>
        <v>0</v>
      </c>
      <c r="K116" s="300">
        <f>K113*C116</f>
        <v>0</v>
      </c>
      <c r="L116" s="300">
        <f>L113*C116</f>
        <v>0</v>
      </c>
      <c r="M116" s="300">
        <f>M113*C116</f>
        <v>0</v>
      </c>
      <c r="N116" s="300">
        <f>N113*C116</f>
        <v>0</v>
      </c>
      <c r="O116" s="300">
        <f>O113*C116</f>
        <v>0</v>
      </c>
      <c r="P116" s="300">
        <f>P113*C116</f>
        <v>0</v>
      </c>
      <c r="Q116" s="300">
        <f>Q113*C116</f>
        <v>0</v>
      </c>
      <c r="R116" s="300">
        <f>R113*C116</f>
        <v>0</v>
      </c>
      <c r="S116" s="300">
        <f>S113*C116</f>
        <v>0</v>
      </c>
      <c r="T116" s="299">
        <f t="shared" si="19"/>
        <v>0</v>
      </c>
    </row>
    <row r="117" spans="1:20" s="48" customFormat="1" x14ac:dyDescent="0.25">
      <c r="A117" s="741" t="s">
        <v>385</v>
      </c>
      <c r="B117" s="743"/>
      <c r="C117" s="295">
        <v>1.7000000000000001E-2</v>
      </c>
      <c r="D117" s="300">
        <f>D113*C117</f>
        <v>0</v>
      </c>
      <c r="E117" s="300">
        <f>E113*C117</f>
        <v>0</v>
      </c>
      <c r="F117" s="300">
        <f>F113*C117</f>
        <v>0</v>
      </c>
      <c r="G117" s="300">
        <f>G113*C117</f>
        <v>0</v>
      </c>
      <c r="H117" s="300">
        <f>H113*C117</f>
        <v>0</v>
      </c>
      <c r="I117" s="300">
        <f>I113*C117</f>
        <v>0</v>
      </c>
      <c r="J117" s="300">
        <f>J113*C117</f>
        <v>0</v>
      </c>
      <c r="K117" s="300">
        <f>K113*C117</f>
        <v>0</v>
      </c>
      <c r="L117" s="300">
        <f>L113*C117</f>
        <v>0</v>
      </c>
      <c r="M117" s="300">
        <f>M113*C117</f>
        <v>0</v>
      </c>
      <c r="N117" s="300">
        <f>N113*C117</f>
        <v>0</v>
      </c>
      <c r="O117" s="300">
        <f>O113*C117</f>
        <v>0</v>
      </c>
      <c r="P117" s="300">
        <f>P113*C117</f>
        <v>0</v>
      </c>
      <c r="Q117" s="300">
        <f>Q113*C117</f>
        <v>0</v>
      </c>
      <c r="R117" s="300">
        <f>R113*C117</f>
        <v>0</v>
      </c>
      <c r="S117" s="300">
        <f>S113*C117</f>
        <v>0</v>
      </c>
      <c r="T117" s="299">
        <f t="shared" si="19"/>
        <v>0</v>
      </c>
    </row>
    <row r="118" spans="1:20" s="48" customFormat="1" ht="20.25" customHeight="1" x14ac:dyDescent="0.25">
      <c r="A118" s="761" t="s">
        <v>386</v>
      </c>
      <c r="B118" s="762"/>
      <c r="C118" s="763"/>
      <c r="D118" s="293">
        <f t="shared" ref="D118:R118" si="22">SUM(D114:D117)</f>
        <v>0</v>
      </c>
      <c r="E118" s="293">
        <f t="shared" si="22"/>
        <v>0</v>
      </c>
      <c r="F118" s="293">
        <f t="shared" si="22"/>
        <v>0</v>
      </c>
      <c r="G118" s="293">
        <f t="shared" si="22"/>
        <v>0</v>
      </c>
      <c r="H118" s="293">
        <f t="shared" si="22"/>
        <v>0</v>
      </c>
      <c r="I118" s="293">
        <f t="shared" si="22"/>
        <v>0</v>
      </c>
      <c r="J118" s="293">
        <f t="shared" si="22"/>
        <v>0</v>
      </c>
      <c r="K118" s="293">
        <f t="shared" si="22"/>
        <v>0</v>
      </c>
      <c r="L118" s="293">
        <f t="shared" si="22"/>
        <v>0</v>
      </c>
      <c r="M118" s="293">
        <f t="shared" si="22"/>
        <v>0</v>
      </c>
      <c r="N118" s="293">
        <f t="shared" si="22"/>
        <v>0</v>
      </c>
      <c r="O118" s="293">
        <f t="shared" si="22"/>
        <v>0</v>
      </c>
      <c r="P118" s="294">
        <f t="shared" si="22"/>
        <v>0</v>
      </c>
      <c r="Q118" s="294">
        <f t="shared" si="22"/>
        <v>0</v>
      </c>
      <c r="R118" s="294">
        <f t="shared" si="22"/>
        <v>0</v>
      </c>
      <c r="S118" s="294"/>
      <c r="T118" s="294">
        <f t="shared" si="19"/>
        <v>0</v>
      </c>
    </row>
    <row r="119" spans="1:20" s="48" customFormat="1" x14ac:dyDescent="0.25">
      <c r="A119" s="741" t="s">
        <v>387</v>
      </c>
      <c r="B119" s="743"/>
      <c r="C119" s="295">
        <v>5.9999999999999995E-4</v>
      </c>
      <c r="D119" s="300">
        <f>D218*C119</f>
        <v>0</v>
      </c>
      <c r="E119" s="300">
        <f>E218*C119</f>
        <v>0</v>
      </c>
      <c r="F119" s="300">
        <f>F218*C119</f>
        <v>0</v>
      </c>
      <c r="G119" s="300">
        <f>G218*C119</f>
        <v>0</v>
      </c>
      <c r="H119" s="300">
        <f>H218*C119</f>
        <v>0</v>
      </c>
      <c r="I119" s="300">
        <f>I218*C119</f>
        <v>0</v>
      </c>
      <c r="J119" s="300">
        <f>J218*C119</f>
        <v>0</v>
      </c>
      <c r="K119" s="300">
        <f>K218*C119</f>
        <v>0</v>
      </c>
      <c r="L119" s="300">
        <f>L218*C119</f>
        <v>0</v>
      </c>
      <c r="M119" s="300">
        <f>M218*C119</f>
        <v>0</v>
      </c>
      <c r="N119" s="300">
        <f>N218*C119</f>
        <v>0</v>
      </c>
      <c r="O119" s="300">
        <f>O218*C119</f>
        <v>0</v>
      </c>
      <c r="P119" s="300">
        <f>P218*C119</f>
        <v>0</v>
      </c>
      <c r="Q119" s="300">
        <f>Q218*C119</f>
        <v>0</v>
      </c>
      <c r="R119" s="300">
        <f>R218*C119</f>
        <v>0</v>
      </c>
      <c r="S119" s="300">
        <f>S218*C119</f>
        <v>0</v>
      </c>
      <c r="T119" s="299">
        <f t="shared" si="19"/>
        <v>0</v>
      </c>
    </row>
    <row r="120" spans="1:20" s="48" customFormat="1" x14ac:dyDescent="0.25">
      <c r="A120" s="741" t="s">
        <v>388</v>
      </c>
      <c r="B120" s="743"/>
      <c r="C120" s="295"/>
      <c r="D120" s="300">
        <f>D118*C120</f>
        <v>0</v>
      </c>
      <c r="E120" s="300">
        <f>E218*C120</f>
        <v>0</v>
      </c>
      <c r="F120" s="300">
        <f>F218*C120</f>
        <v>0</v>
      </c>
      <c r="G120" s="300">
        <f>G218*C120</f>
        <v>0</v>
      </c>
      <c r="H120" s="300">
        <f>H218*C120</f>
        <v>0</v>
      </c>
      <c r="I120" s="300">
        <f>I218*C120</f>
        <v>0</v>
      </c>
      <c r="J120" s="300">
        <f>J218*C120</f>
        <v>0</v>
      </c>
      <c r="K120" s="300">
        <f>K218*C120</f>
        <v>0</v>
      </c>
      <c r="L120" s="300">
        <f>L218*C120</f>
        <v>0</v>
      </c>
      <c r="M120" s="300">
        <f>M218*C120</f>
        <v>0</v>
      </c>
      <c r="N120" s="300">
        <f>N218*C120</f>
        <v>0</v>
      </c>
      <c r="O120" s="300">
        <f>O218*C120</f>
        <v>0</v>
      </c>
      <c r="P120" s="300">
        <f>P218*C120</f>
        <v>0</v>
      </c>
      <c r="Q120" s="300">
        <f>Q218*C120</f>
        <v>0</v>
      </c>
      <c r="R120" s="300">
        <f>R218*C120</f>
        <v>0</v>
      </c>
      <c r="S120" s="300">
        <f>S218*C120</f>
        <v>0</v>
      </c>
      <c r="T120" s="299">
        <f t="shared" si="19"/>
        <v>0</v>
      </c>
    </row>
    <row r="121" spans="1:20" s="48" customFormat="1" ht="15.75" thickBot="1" x14ac:dyDescent="0.3">
      <c r="A121" s="759" t="s">
        <v>389</v>
      </c>
      <c r="B121" s="760"/>
      <c r="C121" s="296"/>
      <c r="D121" s="301">
        <f>D118*C121</f>
        <v>0</v>
      </c>
      <c r="E121" s="301">
        <f>E118*C121</f>
        <v>0</v>
      </c>
      <c r="F121" s="301">
        <f>F118*C121</f>
        <v>0</v>
      </c>
      <c r="G121" s="301">
        <f>G118*C121</f>
        <v>0</v>
      </c>
      <c r="H121" s="301">
        <f>H118*C121</f>
        <v>0</v>
      </c>
      <c r="I121" s="301">
        <f>I118*C121</f>
        <v>0</v>
      </c>
      <c r="J121" s="301">
        <f>J118*C121</f>
        <v>0</v>
      </c>
      <c r="K121" s="301">
        <f>K118*C121</f>
        <v>0</v>
      </c>
      <c r="L121" s="301">
        <f>L118*C121</f>
        <v>0</v>
      </c>
      <c r="M121" s="301">
        <f>M118*C121</f>
        <v>0</v>
      </c>
      <c r="N121" s="301">
        <f>N118*C121</f>
        <v>0</v>
      </c>
      <c r="O121" s="301">
        <f>O118*C121</f>
        <v>0</v>
      </c>
      <c r="P121" s="301">
        <f>P118*C121</f>
        <v>0</v>
      </c>
      <c r="Q121" s="301">
        <f>Q118*C121</f>
        <v>0</v>
      </c>
      <c r="R121" s="301">
        <f>R118*C121</f>
        <v>0</v>
      </c>
      <c r="S121" s="301">
        <f>S118*C121</f>
        <v>0</v>
      </c>
      <c r="T121" s="302">
        <f t="shared" si="19"/>
        <v>0</v>
      </c>
    </row>
    <row r="122" spans="1:20" s="48" customFormat="1" ht="27" customHeight="1" thickTop="1" x14ac:dyDescent="0.25">
      <c r="A122" s="756" t="s">
        <v>392</v>
      </c>
      <c r="B122" s="757"/>
      <c r="C122" s="758"/>
      <c r="D122" s="297">
        <f>D113+D118+D119+D120+D121</f>
        <v>0</v>
      </c>
      <c r="E122" s="297">
        <f t="shared" ref="E122:S122" si="23">E113+E118+E119+E120+E121</f>
        <v>0</v>
      </c>
      <c r="F122" s="297">
        <f t="shared" si="23"/>
        <v>0</v>
      </c>
      <c r="G122" s="297">
        <f t="shared" si="23"/>
        <v>0</v>
      </c>
      <c r="H122" s="297">
        <f t="shared" si="23"/>
        <v>0</v>
      </c>
      <c r="I122" s="297">
        <f t="shared" si="23"/>
        <v>0</v>
      </c>
      <c r="J122" s="297">
        <f t="shared" si="23"/>
        <v>0</v>
      </c>
      <c r="K122" s="297">
        <f t="shared" si="23"/>
        <v>0</v>
      </c>
      <c r="L122" s="297">
        <f t="shared" si="23"/>
        <v>0</v>
      </c>
      <c r="M122" s="297">
        <f t="shared" si="23"/>
        <v>0</v>
      </c>
      <c r="N122" s="297">
        <f t="shared" si="23"/>
        <v>0</v>
      </c>
      <c r="O122" s="297">
        <f t="shared" si="23"/>
        <v>0</v>
      </c>
      <c r="P122" s="297">
        <f t="shared" si="23"/>
        <v>0</v>
      </c>
      <c r="Q122" s="297">
        <f t="shared" si="23"/>
        <v>0</v>
      </c>
      <c r="R122" s="297">
        <f t="shared" si="23"/>
        <v>0</v>
      </c>
      <c r="S122" s="297">
        <f t="shared" si="23"/>
        <v>0</v>
      </c>
      <c r="T122" s="298">
        <f>SUM(D122:S122)</f>
        <v>0</v>
      </c>
    </row>
    <row r="123" spans="1:20" s="5" customFormat="1" ht="18.75" customHeight="1" x14ac:dyDescent="0.25">
      <c r="A123" s="736" t="s">
        <v>355</v>
      </c>
      <c r="B123" s="736"/>
      <c r="C123" s="736"/>
      <c r="D123" s="736"/>
      <c r="E123" s="736"/>
      <c r="F123" s="737"/>
      <c r="G123" s="737"/>
      <c r="H123" s="737"/>
      <c r="I123" s="737"/>
      <c r="J123" s="48"/>
      <c r="K123" s="48"/>
      <c r="L123" s="306" t="s">
        <v>41</v>
      </c>
      <c r="M123" s="48"/>
      <c r="N123" s="48"/>
      <c r="O123" s="48"/>
      <c r="P123" s="48"/>
      <c r="Q123" s="287"/>
      <c r="R123" s="124"/>
      <c r="S123" s="124"/>
      <c r="T123" s="124"/>
    </row>
    <row r="124" spans="1:20" s="5" customFormat="1" ht="18.75" customHeight="1" x14ac:dyDescent="0.25">
      <c r="A124" s="732" t="s">
        <v>356</v>
      </c>
      <c r="B124" s="733"/>
      <c r="C124" s="733"/>
      <c r="D124" s="733"/>
      <c r="E124" s="734"/>
      <c r="F124" s="735"/>
      <c r="G124" s="444"/>
      <c r="H124" s="444"/>
      <c r="I124" s="445"/>
      <c r="J124" s="48"/>
      <c r="K124" s="48"/>
      <c r="L124" s="306" t="s">
        <v>42</v>
      </c>
      <c r="M124" s="48"/>
      <c r="N124" s="48"/>
      <c r="O124" s="48"/>
      <c r="P124" s="48"/>
      <c r="Q124" s="287"/>
      <c r="R124" s="124"/>
      <c r="S124" s="124"/>
      <c r="T124" s="124"/>
    </row>
    <row r="125" spans="1:20" s="48" customFormat="1" ht="18.75" customHeight="1" x14ac:dyDescent="0.25">
      <c r="A125" s="744" t="s">
        <v>357</v>
      </c>
      <c r="B125" s="745"/>
      <c r="C125" s="745"/>
      <c r="D125" s="745"/>
      <c r="E125" s="746"/>
      <c r="F125" s="735"/>
      <c r="G125" s="444"/>
      <c r="H125" s="444"/>
      <c r="I125" s="445"/>
      <c r="J125" s="744" t="s">
        <v>393</v>
      </c>
      <c r="K125" s="746"/>
      <c r="L125" s="754"/>
      <c r="M125" s="755"/>
      <c r="N125" s="1"/>
      <c r="O125" s="1"/>
      <c r="P125" s="1"/>
      <c r="Q125" s="287"/>
      <c r="R125" s="124"/>
      <c r="S125" s="124"/>
      <c r="T125" s="124"/>
    </row>
    <row r="126" spans="1:20" s="48" customFormat="1" ht="18.75" customHeight="1" x14ac:dyDescent="0.25">
      <c r="A126" s="744" t="s">
        <v>358</v>
      </c>
      <c r="B126" s="745"/>
      <c r="C126" s="745"/>
      <c r="D126" s="745"/>
      <c r="E126" s="746"/>
      <c r="F126" s="735"/>
      <c r="G126" s="444"/>
      <c r="H126" s="444"/>
      <c r="I126" s="445"/>
      <c r="L126" s="1"/>
      <c r="M126" s="1"/>
      <c r="N126" s="1"/>
      <c r="O126" s="1"/>
      <c r="P126" s="1"/>
      <c r="Q126" s="287"/>
      <c r="R126" s="124"/>
      <c r="S126" s="124"/>
      <c r="T126" s="124"/>
    </row>
    <row r="127" spans="1:20" s="48" customFormat="1" ht="18.75" customHeight="1" x14ac:dyDescent="0.25">
      <c r="A127" s="744" t="s">
        <v>359</v>
      </c>
      <c r="B127" s="745"/>
      <c r="C127" s="745"/>
      <c r="D127" s="745"/>
      <c r="E127" s="746"/>
      <c r="F127" s="735"/>
      <c r="G127" s="444"/>
      <c r="H127" s="444"/>
      <c r="I127" s="445"/>
      <c r="L127" s="1"/>
      <c r="M127" s="288"/>
      <c r="N127" s="288"/>
      <c r="O127" s="287"/>
      <c r="P127" s="287"/>
      <c r="Q127" s="287"/>
      <c r="R127" s="124"/>
      <c r="S127" s="124"/>
      <c r="T127" s="124"/>
    </row>
    <row r="128" spans="1:20" s="48" customFormat="1" ht="18.75" customHeight="1" x14ac:dyDescent="0.25">
      <c r="A128" s="744" t="s">
        <v>360</v>
      </c>
      <c r="B128" s="745"/>
      <c r="C128" s="745"/>
      <c r="D128" s="745"/>
      <c r="E128" s="746"/>
      <c r="F128" s="735"/>
      <c r="G128" s="444"/>
      <c r="H128" s="444"/>
      <c r="I128" s="445"/>
      <c r="J128" s="744" t="s">
        <v>361</v>
      </c>
      <c r="K128" s="746"/>
      <c r="L128" s="754"/>
      <c r="M128" s="755"/>
      <c r="N128" s="289" t="s">
        <v>362</v>
      </c>
      <c r="O128" s="764"/>
      <c r="P128" s="764"/>
      <c r="Q128" s="764"/>
      <c r="R128" s="764"/>
    </row>
    <row r="129" spans="1:20" s="48" customFormat="1" ht="5.25" customHeight="1" x14ac:dyDescent="0.25">
      <c r="Q129" s="307"/>
    </row>
    <row r="130" spans="1:20" s="48" customFormat="1" ht="64.5" customHeight="1" x14ac:dyDescent="0.25">
      <c r="A130" s="303"/>
      <c r="B130" s="303"/>
      <c r="C130" s="303"/>
      <c r="D130" s="304" t="s">
        <v>363</v>
      </c>
      <c r="E130" s="304" t="s">
        <v>364</v>
      </c>
      <c r="F130" s="304" t="s">
        <v>365</v>
      </c>
      <c r="G130" s="304" t="s">
        <v>366</v>
      </c>
      <c r="H130" s="304" t="s">
        <v>115</v>
      </c>
      <c r="I130" s="304" t="s">
        <v>367</v>
      </c>
      <c r="J130" s="304" t="s">
        <v>368</v>
      </c>
      <c r="K130" s="304" t="s">
        <v>369</v>
      </c>
      <c r="L130" s="304" t="s">
        <v>370</v>
      </c>
      <c r="M130" s="304" t="s">
        <v>371</v>
      </c>
      <c r="N130" s="304" t="s">
        <v>372</v>
      </c>
      <c r="O130" s="304" t="s">
        <v>373</v>
      </c>
      <c r="P130" s="305" t="s">
        <v>374</v>
      </c>
      <c r="Q130" s="305" t="s">
        <v>375</v>
      </c>
      <c r="R130" s="305" t="s">
        <v>376</v>
      </c>
      <c r="S130" s="304" t="s">
        <v>377</v>
      </c>
      <c r="T130" s="304" t="s">
        <v>378</v>
      </c>
    </row>
    <row r="131" spans="1:20" s="48" customFormat="1" ht="21" customHeight="1" x14ac:dyDescent="0.25">
      <c r="A131" s="738" t="s">
        <v>379</v>
      </c>
      <c r="B131" s="739"/>
      <c r="C131" s="740"/>
      <c r="D131" s="290"/>
      <c r="E131" s="290"/>
      <c r="F131" s="290"/>
      <c r="G131" s="290"/>
      <c r="H131" s="290"/>
      <c r="I131" s="290"/>
      <c r="J131" s="290"/>
      <c r="K131" s="290"/>
      <c r="L131" s="290"/>
      <c r="M131" s="290"/>
      <c r="N131" s="290"/>
      <c r="O131" s="290"/>
      <c r="P131" s="410"/>
      <c r="Q131" s="410"/>
      <c r="R131" s="410"/>
      <c r="S131" s="410"/>
      <c r="T131" s="299">
        <f>SUM(D131:O131)/12</f>
        <v>0</v>
      </c>
    </row>
    <row r="132" spans="1:20" s="48" customFormat="1" x14ac:dyDescent="0.25">
      <c r="A132" s="741" t="s">
        <v>380</v>
      </c>
      <c r="B132" s="742"/>
      <c r="C132" s="743"/>
      <c r="D132" s="290"/>
      <c r="E132" s="290"/>
      <c r="F132" s="290"/>
      <c r="G132" s="290"/>
      <c r="H132" s="290"/>
      <c r="I132" s="290"/>
      <c r="J132" s="290"/>
      <c r="K132" s="290"/>
      <c r="L132" s="290"/>
      <c r="M132" s="290"/>
      <c r="N132" s="290"/>
      <c r="O132" s="290"/>
      <c r="P132" s="291"/>
      <c r="Q132" s="291"/>
      <c r="R132" s="291"/>
      <c r="S132" s="291"/>
      <c r="T132" s="299">
        <f t="shared" ref="T132:T145" si="24">SUM(D132:S132)</f>
        <v>0</v>
      </c>
    </row>
    <row r="133" spans="1:20" s="48" customFormat="1" x14ac:dyDescent="0.25">
      <c r="A133" s="292" t="s">
        <v>381</v>
      </c>
      <c r="B133" s="750"/>
      <c r="C133" s="751"/>
      <c r="D133" s="300"/>
      <c r="E133" s="300"/>
      <c r="F133" s="300"/>
      <c r="G133" s="300"/>
      <c r="H133" s="300"/>
      <c r="I133" s="300"/>
      <c r="J133" s="300"/>
      <c r="K133" s="300"/>
      <c r="L133" s="300"/>
      <c r="M133" s="300"/>
      <c r="N133" s="300"/>
      <c r="O133" s="300"/>
      <c r="P133" s="299"/>
      <c r="Q133" s="299"/>
      <c r="R133" s="299"/>
      <c r="S133" s="299"/>
      <c r="T133" s="299">
        <f t="shared" si="24"/>
        <v>0</v>
      </c>
    </row>
    <row r="134" spans="1:20" s="48" customFormat="1" x14ac:dyDescent="0.25">
      <c r="A134" s="292" t="s">
        <v>381</v>
      </c>
      <c r="B134" s="750"/>
      <c r="C134" s="751"/>
      <c r="D134" s="300"/>
      <c r="E134" s="300"/>
      <c r="F134" s="300"/>
      <c r="G134" s="300"/>
      <c r="H134" s="300"/>
      <c r="I134" s="300"/>
      <c r="J134" s="300"/>
      <c r="K134" s="300"/>
      <c r="L134" s="300"/>
      <c r="M134" s="300"/>
      <c r="N134" s="300"/>
      <c r="O134" s="300"/>
      <c r="P134" s="299"/>
      <c r="Q134" s="299"/>
      <c r="R134" s="299"/>
      <c r="S134" s="299"/>
      <c r="T134" s="299">
        <f t="shared" si="24"/>
        <v>0</v>
      </c>
    </row>
    <row r="135" spans="1:20" s="48" customFormat="1" x14ac:dyDescent="0.25">
      <c r="A135" s="292" t="s">
        <v>381</v>
      </c>
      <c r="B135" s="750"/>
      <c r="C135" s="751"/>
      <c r="D135" s="300"/>
      <c r="E135" s="300"/>
      <c r="F135" s="300"/>
      <c r="G135" s="300"/>
      <c r="H135" s="300"/>
      <c r="I135" s="300"/>
      <c r="J135" s="300"/>
      <c r="K135" s="300"/>
      <c r="L135" s="300"/>
      <c r="M135" s="300"/>
      <c r="N135" s="300"/>
      <c r="O135" s="300"/>
      <c r="P135" s="299"/>
      <c r="Q135" s="299"/>
      <c r="R135" s="299"/>
      <c r="S135" s="299"/>
      <c r="T135" s="299">
        <f t="shared" si="24"/>
        <v>0</v>
      </c>
    </row>
    <row r="136" spans="1:20" s="48" customFormat="1" ht="15" customHeight="1" x14ac:dyDescent="0.25">
      <c r="A136" s="738" t="s">
        <v>390</v>
      </c>
      <c r="B136" s="739"/>
      <c r="C136" s="740"/>
      <c r="D136" s="300"/>
      <c r="E136" s="300"/>
      <c r="F136" s="300"/>
      <c r="G136" s="300"/>
      <c r="H136" s="300"/>
      <c r="I136" s="300"/>
      <c r="J136" s="300"/>
      <c r="K136" s="300"/>
      <c r="L136" s="300"/>
      <c r="M136" s="300"/>
      <c r="N136" s="300"/>
      <c r="O136" s="300"/>
      <c r="P136" s="299"/>
      <c r="Q136" s="299"/>
      <c r="R136" s="299"/>
      <c r="S136" s="299"/>
      <c r="T136" s="299">
        <f t="shared" si="24"/>
        <v>0</v>
      </c>
    </row>
    <row r="137" spans="1:20" s="48" customFormat="1" ht="25.5" customHeight="1" x14ac:dyDescent="0.25">
      <c r="A137" s="747" t="s">
        <v>391</v>
      </c>
      <c r="B137" s="748"/>
      <c r="C137" s="749"/>
      <c r="D137" s="293">
        <f>SUM(D132:D136)</f>
        <v>0</v>
      </c>
      <c r="E137" s="293">
        <f t="shared" ref="E137:O137" si="25">SUM(E132:E136)</f>
        <v>0</v>
      </c>
      <c r="F137" s="293">
        <f t="shared" si="25"/>
        <v>0</v>
      </c>
      <c r="G137" s="293">
        <f t="shared" si="25"/>
        <v>0</v>
      </c>
      <c r="H137" s="293">
        <f t="shared" si="25"/>
        <v>0</v>
      </c>
      <c r="I137" s="293">
        <f t="shared" si="25"/>
        <v>0</v>
      </c>
      <c r="J137" s="293">
        <f t="shared" si="25"/>
        <v>0</v>
      </c>
      <c r="K137" s="293">
        <f t="shared" si="25"/>
        <v>0</v>
      </c>
      <c r="L137" s="293">
        <f t="shared" si="25"/>
        <v>0</v>
      </c>
      <c r="M137" s="293">
        <f t="shared" si="25"/>
        <v>0</v>
      </c>
      <c r="N137" s="293">
        <f t="shared" si="25"/>
        <v>0</v>
      </c>
      <c r="O137" s="293">
        <f t="shared" si="25"/>
        <v>0</v>
      </c>
      <c r="P137" s="294">
        <f>SUM(P132:P136)</f>
        <v>0</v>
      </c>
      <c r="Q137" s="294">
        <f t="shared" ref="Q137:R137" si="26">SUM(Q132:Q136)</f>
        <v>0</v>
      </c>
      <c r="R137" s="294">
        <f t="shared" si="26"/>
        <v>0</v>
      </c>
      <c r="S137" s="294"/>
      <c r="T137" s="294">
        <f t="shared" si="24"/>
        <v>0</v>
      </c>
    </row>
    <row r="138" spans="1:20" s="48" customFormat="1" x14ac:dyDescent="0.25">
      <c r="A138" s="741" t="s">
        <v>382</v>
      </c>
      <c r="B138" s="743"/>
      <c r="C138" s="295">
        <v>7.2999999999999995E-2</v>
      </c>
      <c r="D138" s="300">
        <f>D137*C138</f>
        <v>0</v>
      </c>
      <c r="E138" s="300">
        <f>E137*C138</f>
        <v>0</v>
      </c>
      <c r="F138" s="300">
        <f>F137*C138</f>
        <v>0</v>
      </c>
      <c r="G138" s="300">
        <f>G137*C138</f>
        <v>0</v>
      </c>
      <c r="H138" s="300">
        <f>H137*C138</f>
        <v>0</v>
      </c>
      <c r="I138" s="300">
        <f>I137*C138</f>
        <v>0</v>
      </c>
      <c r="J138" s="300">
        <f>J137*C138</f>
        <v>0</v>
      </c>
      <c r="K138" s="300">
        <f>K137*C138</f>
        <v>0</v>
      </c>
      <c r="L138" s="300">
        <f>L137*C138</f>
        <v>0</v>
      </c>
      <c r="M138" s="300">
        <f>M137*C138</f>
        <v>0</v>
      </c>
      <c r="N138" s="300">
        <f>N137*C138</f>
        <v>0</v>
      </c>
      <c r="O138" s="300">
        <f>O137*C138</f>
        <v>0</v>
      </c>
      <c r="P138" s="300">
        <f>P137*C138</f>
        <v>0</v>
      </c>
      <c r="Q138" s="300">
        <f>Q137*C138</f>
        <v>0</v>
      </c>
      <c r="R138" s="300">
        <f>R137*C138</f>
        <v>0</v>
      </c>
      <c r="S138" s="300">
        <f>S137*C138</f>
        <v>0</v>
      </c>
      <c r="T138" s="299">
        <f t="shared" si="24"/>
        <v>0</v>
      </c>
    </row>
    <row r="139" spans="1:20" s="48" customFormat="1" x14ac:dyDescent="0.25">
      <c r="A139" s="741" t="s">
        <v>383</v>
      </c>
      <c r="B139" s="743"/>
      <c r="C139" s="295">
        <v>9.2999999999999999E-2</v>
      </c>
      <c r="D139" s="300">
        <f>D137*C139</f>
        <v>0</v>
      </c>
      <c r="E139" s="300">
        <f>E137*C139</f>
        <v>0</v>
      </c>
      <c r="F139" s="300">
        <f>F137*C139</f>
        <v>0</v>
      </c>
      <c r="G139" s="300">
        <f>G137*C139</f>
        <v>0</v>
      </c>
      <c r="H139" s="300">
        <f>H137*C139</f>
        <v>0</v>
      </c>
      <c r="I139" s="300">
        <f>I137*C139</f>
        <v>0</v>
      </c>
      <c r="J139" s="300">
        <f>J137*C139</f>
        <v>0</v>
      </c>
      <c r="K139" s="300">
        <f>K137*C139</f>
        <v>0</v>
      </c>
      <c r="L139" s="300">
        <f>L137*C139</f>
        <v>0</v>
      </c>
      <c r="M139" s="300">
        <f>M137*C139</f>
        <v>0</v>
      </c>
      <c r="N139" s="300">
        <f>N137*C139</f>
        <v>0</v>
      </c>
      <c r="O139" s="300">
        <f>O137*C139</f>
        <v>0</v>
      </c>
      <c r="P139" s="300">
        <f>P137*C139</f>
        <v>0</v>
      </c>
      <c r="Q139" s="300">
        <f>Q137*C139</f>
        <v>0</v>
      </c>
      <c r="R139" s="300">
        <f>R137*C139</f>
        <v>0</v>
      </c>
      <c r="S139" s="300">
        <f>S137*C139</f>
        <v>0</v>
      </c>
      <c r="T139" s="299">
        <f t="shared" si="24"/>
        <v>0</v>
      </c>
    </row>
    <row r="140" spans="1:20" s="48" customFormat="1" x14ac:dyDescent="0.25">
      <c r="A140" s="741" t="s">
        <v>384</v>
      </c>
      <c r="B140" s="743"/>
      <c r="C140" s="295">
        <v>1.2999999999999999E-2</v>
      </c>
      <c r="D140" s="300">
        <f>D137*C140</f>
        <v>0</v>
      </c>
      <c r="E140" s="300">
        <f>E137*C140</f>
        <v>0</v>
      </c>
      <c r="F140" s="300">
        <f>F137*C140</f>
        <v>0</v>
      </c>
      <c r="G140" s="300">
        <f>G137*C140</f>
        <v>0</v>
      </c>
      <c r="H140" s="300">
        <f>H137*C140</f>
        <v>0</v>
      </c>
      <c r="I140" s="300">
        <f>I137*C140</f>
        <v>0</v>
      </c>
      <c r="J140" s="300">
        <f>J137*C140</f>
        <v>0</v>
      </c>
      <c r="K140" s="300">
        <f>K137*C140</f>
        <v>0</v>
      </c>
      <c r="L140" s="300">
        <f>L137*C140</f>
        <v>0</v>
      </c>
      <c r="M140" s="300">
        <f>M137*C140</f>
        <v>0</v>
      </c>
      <c r="N140" s="300">
        <f>N137*C140</f>
        <v>0</v>
      </c>
      <c r="O140" s="300">
        <f>O137*C140</f>
        <v>0</v>
      </c>
      <c r="P140" s="300">
        <f>P137*C140</f>
        <v>0</v>
      </c>
      <c r="Q140" s="300">
        <f>Q137*C140</f>
        <v>0</v>
      </c>
      <c r="R140" s="300">
        <f>R137*C140</f>
        <v>0</v>
      </c>
      <c r="S140" s="300">
        <f>S137*C140</f>
        <v>0</v>
      </c>
      <c r="T140" s="299">
        <f t="shared" si="24"/>
        <v>0</v>
      </c>
    </row>
    <row r="141" spans="1:20" s="48" customFormat="1" x14ac:dyDescent="0.25">
      <c r="A141" s="741" t="s">
        <v>385</v>
      </c>
      <c r="B141" s="743"/>
      <c r="C141" s="295">
        <v>1.7000000000000001E-2</v>
      </c>
      <c r="D141" s="300">
        <f>D137*C141</f>
        <v>0</v>
      </c>
      <c r="E141" s="300">
        <f>E137*C141</f>
        <v>0</v>
      </c>
      <c r="F141" s="300">
        <f>F137*C141</f>
        <v>0</v>
      </c>
      <c r="G141" s="300">
        <f>G137*C141</f>
        <v>0</v>
      </c>
      <c r="H141" s="300">
        <f>H137*C141</f>
        <v>0</v>
      </c>
      <c r="I141" s="300">
        <f>I137*C141</f>
        <v>0</v>
      </c>
      <c r="J141" s="300">
        <f>J137*C141</f>
        <v>0</v>
      </c>
      <c r="K141" s="300">
        <f>K137*C141</f>
        <v>0</v>
      </c>
      <c r="L141" s="300">
        <f>L137*C141</f>
        <v>0</v>
      </c>
      <c r="M141" s="300">
        <f>M137*C141</f>
        <v>0</v>
      </c>
      <c r="N141" s="300">
        <f>N137*C141</f>
        <v>0</v>
      </c>
      <c r="O141" s="300">
        <f>O137*C141</f>
        <v>0</v>
      </c>
      <c r="P141" s="300">
        <f>P137*C141</f>
        <v>0</v>
      </c>
      <c r="Q141" s="300">
        <f>Q137*C141</f>
        <v>0</v>
      </c>
      <c r="R141" s="300">
        <f>R137*C141</f>
        <v>0</v>
      </c>
      <c r="S141" s="300">
        <f>S137*C141</f>
        <v>0</v>
      </c>
      <c r="T141" s="299">
        <f t="shared" si="24"/>
        <v>0</v>
      </c>
    </row>
    <row r="142" spans="1:20" s="48" customFormat="1" ht="20.25" customHeight="1" x14ac:dyDescent="0.25">
      <c r="A142" s="761" t="s">
        <v>386</v>
      </c>
      <c r="B142" s="762"/>
      <c r="C142" s="763"/>
      <c r="D142" s="293">
        <f t="shared" ref="D142:R142" si="27">SUM(D138:D141)</f>
        <v>0</v>
      </c>
      <c r="E142" s="293">
        <f t="shared" si="27"/>
        <v>0</v>
      </c>
      <c r="F142" s="293">
        <f t="shared" si="27"/>
        <v>0</v>
      </c>
      <c r="G142" s="293">
        <f t="shared" si="27"/>
        <v>0</v>
      </c>
      <c r="H142" s="293">
        <f t="shared" si="27"/>
        <v>0</v>
      </c>
      <c r="I142" s="293">
        <f t="shared" si="27"/>
        <v>0</v>
      </c>
      <c r="J142" s="293">
        <f t="shared" si="27"/>
        <v>0</v>
      </c>
      <c r="K142" s="293">
        <f t="shared" si="27"/>
        <v>0</v>
      </c>
      <c r="L142" s="293">
        <f t="shared" si="27"/>
        <v>0</v>
      </c>
      <c r="M142" s="293">
        <f t="shared" si="27"/>
        <v>0</v>
      </c>
      <c r="N142" s="293">
        <f t="shared" si="27"/>
        <v>0</v>
      </c>
      <c r="O142" s="293">
        <f t="shared" si="27"/>
        <v>0</v>
      </c>
      <c r="P142" s="294">
        <f t="shared" si="27"/>
        <v>0</v>
      </c>
      <c r="Q142" s="294">
        <f t="shared" si="27"/>
        <v>0</v>
      </c>
      <c r="R142" s="294">
        <f t="shared" si="27"/>
        <v>0</v>
      </c>
      <c r="S142" s="294"/>
      <c r="T142" s="294">
        <f t="shared" si="24"/>
        <v>0</v>
      </c>
    </row>
    <row r="143" spans="1:20" s="48" customFormat="1" x14ac:dyDescent="0.25">
      <c r="A143" s="741" t="s">
        <v>387</v>
      </c>
      <c r="B143" s="743"/>
      <c r="C143" s="295">
        <v>5.9999999999999995E-4</v>
      </c>
      <c r="D143" s="300">
        <f>D242*C143</f>
        <v>0</v>
      </c>
      <c r="E143" s="300">
        <f>E242*C143</f>
        <v>0</v>
      </c>
      <c r="F143" s="300">
        <f>F242*C143</f>
        <v>0</v>
      </c>
      <c r="G143" s="300">
        <f>G242*C143</f>
        <v>0</v>
      </c>
      <c r="H143" s="300">
        <f>H242*C143</f>
        <v>0</v>
      </c>
      <c r="I143" s="300">
        <f>I242*C143</f>
        <v>0</v>
      </c>
      <c r="J143" s="300">
        <f>J242*C143</f>
        <v>0</v>
      </c>
      <c r="K143" s="300">
        <f>K242*C143</f>
        <v>0</v>
      </c>
      <c r="L143" s="300">
        <f>L242*C143</f>
        <v>0</v>
      </c>
      <c r="M143" s="300">
        <f>M242*C143</f>
        <v>0</v>
      </c>
      <c r="N143" s="300">
        <f>N242*C143</f>
        <v>0</v>
      </c>
      <c r="O143" s="300">
        <f>O242*C143</f>
        <v>0</v>
      </c>
      <c r="P143" s="300">
        <f>P242*C143</f>
        <v>0</v>
      </c>
      <c r="Q143" s="300">
        <f>Q242*C143</f>
        <v>0</v>
      </c>
      <c r="R143" s="300">
        <f>R242*C143</f>
        <v>0</v>
      </c>
      <c r="S143" s="300">
        <f>S242*C143</f>
        <v>0</v>
      </c>
      <c r="T143" s="299">
        <f t="shared" si="24"/>
        <v>0</v>
      </c>
    </row>
    <row r="144" spans="1:20" s="48" customFormat="1" x14ac:dyDescent="0.25">
      <c r="A144" s="741" t="s">
        <v>388</v>
      </c>
      <c r="B144" s="743"/>
      <c r="C144" s="295"/>
      <c r="D144" s="300">
        <f>D142*C144</f>
        <v>0</v>
      </c>
      <c r="E144" s="300">
        <f>E242*C144</f>
        <v>0</v>
      </c>
      <c r="F144" s="300">
        <f>F242*C144</f>
        <v>0</v>
      </c>
      <c r="G144" s="300">
        <f>G242*C144</f>
        <v>0</v>
      </c>
      <c r="H144" s="300">
        <f>H242*C144</f>
        <v>0</v>
      </c>
      <c r="I144" s="300">
        <f>I242*C144</f>
        <v>0</v>
      </c>
      <c r="J144" s="300">
        <f>J242*C144</f>
        <v>0</v>
      </c>
      <c r="K144" s="300">
        <f>K242*C144</f>
        <v>0</v>
      </c>
      <c r="L144" s="300">
        <f>L242*C144</f>
        <v>0</v>
      </c>
      <c r="M144" s="300">
        <f>M242*C144</f>
        <v>0</v>
      </c>
      <c r="N144" s="300">
        <f>N242*C144</f>
        <v>0</v>
      </c>
      <c r="O144" s="300">
        <f>O242*C144</f>
        <v>0</v>
      </c>
      <c r="P144" s="300">
        <f>P242*C144</f>
        <v>0</v>
      </c>
      <c r="Q144" s="300">
        <f>Q242*C144</f>
        <v>0</v>
      </c>
      <c r="R144" s="300">
        <f>R242*C144</f>
        <v>0</v>
      </c>
      <c r="S144" s="300">
        <f>S242*C144</f>
        <v>0</v>
      </c>
      <c r="T144" s="299">
        <f t="shared" si="24"/>
        <v>0</v>
      </c>
    </row>
    <row r="145" spans="1:20" s="48" customFormat="1" ht="15.75" thickBot="1" x14ac:dyDescent="0.3">
      <c r="A145" s="759" t="s">
        <v>389</v>
      </c>
      <c r="B145" s="760"/>
      <c r="C145" s="296"/>
      <c r="D145" s="301">
        <f>D142*C145</f>
        <v>0</v>
      </c>
      <c r="E145" s="301">
        <f>E142*C145</f>
        <v>0</v>
      </c>
      <c r="F145" s="301">
        <f>F142*C145</f>
        <v>0</v>
      </c>
      <c r="G145" s="301">
        <f>G142*C145</f>
        <v>0</v>
      </c>
      <c r="H145" s="301">
        <f>H142*C145</f>
        <v>0</v>
      </c>
      <c r="I145" s="301">
        <f>I142*C145</f>
        <v>0</v>
      </c>
      <c r="J145" s="301">
        <f>J142*C145</f>
        <v>0</v>
      </c>
      <c r="K145" s="301">
        <f>K142*C145</f>
        <v>0</v>
      </c>
      <c r="L145" s="301">
        <f>L142*C145</f>
        <v>0</v>
      </c>
      <c r="M145" s="301">
        <f>M142*C145</f>
        <v>0</v>
      </c>
      <c r="N145" s="301">
        <f>N142*C145</f>
        <v>0</v>
      </c>
      <c r="O145" s="301">
        <f>O142*C145</f>
        <v>0</v>
      </c>
      <c r="P145" s="301">
        <f>P142*C145</f>
        <v>0</v>
      </c>
      <c r="Q145" s="301">
        <f>Q142*C145</f>
        <v>0</v>
      </c>
      <c r="R145" s="301">
        <f>R142*C145</f>
        <v>0</v>
      </c>
      <c r="S145" s="301">
        <f>S142*C145</f>
        <v>0</v>
      </c>
      <c r="T145" s="302">
        <f t="shared" si="24"/>
        <v>0</v>
      </c>
    </row>
    <row r="146" spans="1:20" s="48" customFormat="1" ht="27" customHeight="1" thickTop="1" x14ac:dyDescent="0.25">
      <c r="A146" s="756" t="s">
        <v>392</v>
      </c>
      <c r="B146" s="757"/>
      <c r="C146" s="758"/>
      <c r="D146" s="297">
        <f>D137+D142+D143+D144+D145</f>
        <v>0</v>
      </c>
      <c r="E146" s="297">
        <f t="shared" ref="E146:S146" si="28">E137+E142+E143+E144+E145</f>
        <v>0</v>
      </c>
      <c r="F146" s="297">
        <f t="shared" si="28"/>
        <v>0</v>
      </c>
      <c r="G146" s="297">
        <f t="shared" si="28"/>
        <v>0</v>
      </c>
      <c r="H146" s="297">
        <f t="shared" si="28"/>
        <v>0</v>
      </c>
      <c r="I146" s="297">
        <f t="shared" si="28"/>
        <v>0</v>
      </c>
      <c r="J146" s="297">
        <f t="shared" si="28"/>
        <v>0</v>
      </c>
      <c r="K146" s="297">
        <f t="shared" si="28"/>
        <v>0</v>
      </c>
      <c r="L146" s="297">
        <f t="shared" si="28"/>
        <v>0</v>
      </c>
      <c r="M146" s="297">
        <f t="shared" si="28"/>
        <v>0</v>
      </c>
      <c r="N146" s="297">
        <f t="shared" si="28"/>
        <v>0</v>
      </c>
      <c r="O146" s="297">
        <f t="shared" si="28"/>
        <v>0</v>
      </c>
      <c r="P146" s="297">
        <f t="shared" si="28"/>
        <v>0</v>
      </c>
      <c r="Q146" s="297">
        <f t="shared" si="28"/>
        <v>0</v>
      </c>
      <c r="R146" s="297">
        <f t="shared" si="28"/>
        <v>0</v>
      </c>
      <c r="S146" s="297">
        <f t="shared" si="28"/>
        <v>0</v>
      </c>
      <c r="T146" s="298">
        <f>SUM(D146:S146)</f>
        <v>0</v>
      </c>
    </row>
    <row r="147" spans="1:20" s="5" customFormat="1" ht="18.75" customHeight="1" x14ac:dyDescent="0.25">
      <c r="A147" s="736" t="s">
        <v>355</v>
      </c>
      <c r="B147" s="736"/>
      <c r="C147" s="736"/>
      <c r="D147" s="736"/>
      <c r="E147" s="736"/>
      <c r="F147" s="737"/>
      <c r="G147" s="737"/>
      <c r="H147" s="737"/>
      <c r="I147" s="737"/>
      <c r="J147" s="48"/>
      <c r="K147" s="48"/>
      <c r="L147" s="306" t="s">
        <v>41</v>
      </c>
      <c r="M147" s="48"/>
      <c r="N147" s="48"/>
      <c r="O147" s="48"/>
      <c r="P147" s="48"/>
      <c r="Q147" s="287"/>
      <c r="R147" s="124"/>
      <c r="S147" s="124"/>
      <c r="T147" s="124"/>
    </row>
    <row r="148" spans="1:20" s="5" customFormat="1" ht="18.75" customHeight="1" x14ac:dyDescent="0.25">
      <c r="A148" s="732" t="s">
        <v>356</v>
      </c>
      <c r="B148" s="733"/>
      <c r="C148" s="733"/>
      <c r="D148" s="733"/>
      <c r="E148" s="734"/>
      <c r="F148" s="735"/>
      <c r="G148" s="444"/>
      <c r="H148" s="444"/>
      <c r="I148" s="445"/>
      <c r="J148" s="48"/>
      <c r="K148" s="48"/>
      <c r="L148" s="306" t="s">
        <v>42</v>
      </c>
      <c r="M148" s="48"/>
      <c r="N148" s="48"/>
      <c r="O148" s="48"/>
      <c r="P148" s="48"/>
      <c r="Q148" s="287"/>
      <c r="R148" s="124"/>
      <c r="S148" s="124"/>
      <c r="T148" s="124"/>
    </row>
    <row r="149" spans="1:20" s="48" customFormat="1" ht="18.75" customHeight="1" x14ac:dyDescent="0.25">
      <c r="A149" s="744" t="s">
        <v>357</v>
      </c>
      <c r="B149" s="745"/>
      <c r="C149" s="745"/>
      <c r="D149" s="745"/>
      <c r="E149" s="746"/>
      <c r="F149" s="735"/>
      <c r="G149" s="444"/>
      <c r="H149" s="444"/>
      <c r="I149" s="445"/>
      <c r="J149" s="744" t="s">
        <v>393</v>
      </c>
      <c r="K149" s="746"/>
      <c r="L149" s="754"/>
      <c r="M149" s="755"/>
      <c r="N149" s="1"/>
      <c r="O149" s="1"/>
      <c r="P149" s="1"/>
      <c r="Q149" s="287"/>
      <c r="R149" s="124"/>
      <c r="S149" s="124"/>
      <c r="T149" s="124"/>
    </row>
    <row r="150" spans="1:20" s="48" customFormat="1" ht="18.75" customHeight="1" x14ac:dyDescent="0.25">
      <c r="A150" s="744" t="s">
        <v>358</v>
      </c>
      <c r="B150" s="745"/>
      <c r="C150" s="745"/>
      <c r="D150" s="745"/>
      <c r="E150" s="746"/>
      <c r="F150" s="735"/>
      <c r="G150" s="444"/>
      <c r="H150" s="444"/>
      <c r="I150" s="445"/>
      <c r="L150" s="1"/>
      <c r="M150" s="1"/>
      <c r="N150" s="1"/>
      <c r="O150" s="1"/>
      <c r="P150" s="1"/>
      <c r="Q150" s="287"/>
      <c r="R150" s="124"/>
      <c r="S150" s="124"/>
      <c r="T150" s="124"/>
    </row>
    <row r="151" spans="1:20" s="48" customFormat="1" ht="18.75" customHeight="1" x14ac:dyDescent="0.25">
      <c r="A151" s="744" t="s">
        <v>359</v>
      </c>
      <c r="B151" s="745"/>
      <c r="C151" s="745"/>
      <c r="D151" s="745"/>
      <c r="E151" s="746"/>
      <c r="F151" s="735"/>
      <c r="G151" s="444"/>
      <c r="H151" s="444"/>
      <c r="I151" s="445"/>
      <c r="L151" s="1"/>
      <c r="M151" s="288"/>
      <c r="N151" s="288"/>
      <c r="O151" s="287"/>
      <c r="P151" s="287"/>
      <c r="Q151" s="287"/>
      <c r="R151" s="124"/>
      <c r="S151" s="124"/>
      <c r="T151" s="124"/>
    </row>
    <row r="152" spans="1:20" s="48" customFormat="1" ht="18.75" customHeight="1" x14ac:dyDescent="0.25">
      <c r="A152" s="744" t="s">
        <v>360</v>
      </c>
      <c r="B152" s="745"/>
      <c r="C152" s="745"/>
      <c r="D152" s="745"/>
      <c r="E152" s="746"/>
      <c r="F152" s="735"/>
      <c r="G152" s="444"/>
      <c r="H152" s="444"/>
      <c r="I152" s="445"/>
      <c r="J152" s="744" t="s">
        <v>361</v>
      </c>
      <c r="K152" s="746"/>
      <c r="L152" s="754"/>
      <c r="M152" s="755"/>
      <c r="N152" s="289" t="s">
        <v>362</v>
      </c>
      <c r="O152" s="764"/>
      <c r="P152" s="764"/>
      <c r="Q152" s="764"/>
      <c r="R152" s="764"/>
    </row>
    <row r="153" spans="1:20" s="48" customFormat="1" ht="5.25" customHeight="1" x14ac:dyDescent="0.25">
      <c r="Q153" s="307"/>
    </row>
    <row r="154" spans="1:20" s="48" customFormat="1" ht="64.5" customHeight="1" x14ac:dyDescent="0.25">
      <c r="A154" s="303"/>
      <c r="B154" s="303"/>
      <c r="C154" s="303"/>
      <c r="D154" s="304" t="s">
        <v>363</v>
      </c>
      <c r="E154" s="304" t="s">
        <v>364</v>
      </c>
      <c r="F154" s="304" t="s">
        <v>365</v>
      </c>
      <c r="G154" s="304" t="s">
        <v>366</v>
      </c>
      <c r="H154" s="304" t="s">
        <v>115</v>
      </c>
      <c r="I154" s="304" t="s">
        <v>367</v>
      </c>
      <c r="J154" s="304" t="s">
        <v>368</v>
      </c>
      <c r="K154" s="304" t="s">
        <v>369</v>
      </c>
      <c r="L154" s="304" t="s">
        <v>370</v>
      </c>
      <c r="M154" s="304" t="s">
        <v>371</v>
      </c>
      <c r="N154" s="304" t="s">
        <v>372</v>
      </c>
      <c r="O154" s="304" t="s">
        <v>373</v>
      </c>
      <c r="P154" s="305" t="s">
        <v>374</v>
      </c>
      <c r="Q154" s="305" t="s">
        <v>375</v>
      </c>
      <c r="R154" s="305" t="s">
        <v>376</v>
      </c>
      <c r="S154" s="304" t="s">
        <v>377</v>
      </c>
      <c r="T154" s="304" t="s">
        <v>378</v>
      </c>
    </row>
    <row r="155" spans="1:20" s="48" customFormat="1" ht="21" customHeight="1" x14ac:dyDescent="0.25">
      <c r="A155" s="738" t="s">
        <v>379</v>
      </c>
      <c r="B155" s="739"/>
      <c r="C155" s="740"/>
      <c r="D155" s="290"/>
      <c r="E155" s="290"/>
      <c r="F155" s="290"/>
      <c r="G155" s="290"/>
      <c r="H155" s="290"/>
      <c r="I155" s="290"/>
      <c r="J155" s="290"/>
      <c r="K155" s="290"/>
      <c r="L155" s="290"/>
      <c r="M155" s="290"/>
      <c r="N155" s="290"/>
      <c r="O155" s="290"/>
      <c r="P155" s="410"/>
      <c r="Q155" s="410"/>
      <c r="R155" s="410"/>
      <c r="S155" s="410"/>
      <c r="T155" s="299">
        <f>SUM(D155:O155)/12</f>
        <v>0</v>
      </c>
    </row>
    <row r="156" spans="1:20" s="48" customFormat="1" x14ac:dyDescent="0.25">
      <c r="A156" s="741" t="s">
        <v>380</v>
      </c>
      <c r="B156" s="742"/>
      <c r="C156" s="743"/>
      <c r="D156" s="290"/>
      <c r="E156" s="290"/>
      <c r="F156" s="290"/>
      <c r="G156" s="290"/>
      <c r="H156" s="290"/>
      <c r="I156" s="290"/>
      <c r="J156" s="290"/>
      <c r="K156" s="290"/>
      <c r="L156" s="290"/>
      <c r="M156" s="290"/>
      <c r="N156" s="290"/>
      <c r="O156" s="290"/>
      <c r="P156" s="291"/>
      <c r="Q156" s="291"/>
      <c r="R156" s="291"/>
      <c r="S156" s="291"/>
      <c r="T156" s="299">
        <f t="shared" ref="T156:T169" si="29">SUM(D156:S156)</f>
        <v>0</v>
      </c>
    </row>
    <row r="157" spans="1:20" s="48" customFormat="1" x14ac:dyDescent="0.25">
      <c r="A157" s="292" t="s">
        <v>381</v>
      </c>
      <c r="B157" s="750"/>
      <c r="C157" s="751"/>
      <c r="D157" s="300"/>
      <c r="E157" s="300"/>
      <c r="F157" s="300"/>
      <c r="G157" s="300"/>
      <c r="H157" s="300"/>
      <c r="I157" s="300"/>
      <c r="J157" s="300"/>
      <c r="K157" s="300"/>
      <c r="L157" s="300"/>
      <c r="M157" s="300"/>
      <c r="N157" s="300"/>
      <c r="O157" s="300"/>
      <c r="P157" s="299"/>
      <c r="Q157" s="299"/>
      <c r="R157" s="299"/>
      <c r="S157" s="299"/>
      <c r="T157" s="299">
        <f t="shared" si="29"/>
        <v>0</v>
      </c>
    </row>
    <row r="158" spans="1:20" s="48" customFormat="1" x14ac:dyDescent="0.25">
      <c r="A158" s="292" t="s">
        <v>381</v>
      </c>
      <c r="B158" s="750"/>
      <c r="C158" s="751"/>
      <c r="D158" s="300"/>
      <c r="E158" s="300"/>
      <c r="F158" s="300"/>
      <c r="G158" s="300"/>
      <c r="H158" s="300"/>
      <c r="I158" s="300"/>
      <c r="J158" s="300"/>
      <c r="K158" s="300"/>
      <c r="L158" s="300"/>
      <c r="M158" s="300"/>
      <c r="N158" s="300"/>
      <c r="O158" s="300"/>
      <c r="P158" s="299"/>
      <c r="Q158" s="299"/>
      <c r="R158" s="299"/>
      <c r="S158" s="299"/>
      <c r="T158" s="299">
        <f t="shared" si="29"/>
        <v>0</v>
      </c>
    </row>
    <row r="159" spans="1:20" s="48" customFormat="1" x14ac:dyDescent="0.25">
      <c r="A159" s="292" t="s">
        <v>381</v>
      </c>
      <c r="B159" s="750"/>
      <c r="C159" s="751"/>
      <c r="D159" s="300"/>
      <c r="E159" s="300"/>
      <c r="F159" s="300"/>
      <c r="G159" s="300"/>
      <c r="H159" s="300"/>
      <c r="I159" s="300"/>
      <c r="J159" s="300"/>
      <c r="K159" s="300"/>
      <c r="L159" s="300"/>
      <c r="M159" s="300"/>
      <c r="N159" s="300"/>
      <c r="O159" s="300"/>
      <c r="P159" s="299"/>
      <c r="Q159" s="299"/>
      <c r="R159" s="299"/>
      <c r="S159" s="299"/>
      <c r="T159" s="299">
        <f t="shared" si="29"/>
        <v>0</v>
      </c>
    </row>
    <row r="160" spans="1:20" s="48" customFormat="1" ht="15" customHeight="1" x14ac:dyDescent="0.25">
      <c r="A160" s="738" t="s">
        <v>390</v>
      </c>
      <c r="B160" s="739"/>
      <c r="C160" s="740"/>
      <c r="D160" s="300"/>
      <c r="E160" s="300"/>
      <c r="F160" s="300"/>
      <c r="G160" s="300"/>
      <c r="H160" s="300"/>
      <c r="I160" s="300"/>
      <c r="J160" s="300"/>
      <c r="K160" s="300"/>
      <c r="L160" s="300"/>
      <c r="M160" s="300"/>
      <c r="N160" s="300"/>
      <c r="O160" s="300"/>
      <c r="P160" s="299"/>
      <c r="Q160" s="299"/>
      <c r="R160" s="299"/>
      <c r="S160" s="299"/>
      <c r="T160" s="299">
        <f t="shared" si="29"/>
        <v>0</v>
      </c>
    </row>
    <row r="161" spans="1:20" s="48" customFormat="1" ht="25.5" customHeight="1" x14ac:dyDescent="0.25">
      <c r="A161" s="747" t="s">
        <v>391</v>
      </c>
      <c r="B161" s="748"/>
      <c r="C161" s="749"/>
      <c r="D161" s="293">
        <f>SUM(D156:D160)</f>
        <v>0</v>
      </c>
      <c r="E161" s="293">
        <f t="shared" ref="E161:O161" si="30">SUM(E156:E160)</f>
        <v>0</v>
      </c>
      <c r="F161" s="293">
        <f t="shared" si="30"/>
        <v>0</v>
      </c>
      <c r="G161" s="293">
        <f t="shared" si="30"/>
        <v>0</v>
      </c>
      <c r="H161" s="293">
        <f t="shared" si="30"/>
        <v>0</v>
      </c>
      <c r="I161" s="293">
        <f t="shared" si="30"/>
        <v>0</v>
      </c>
      <c r="J161" s="293">
        <f t="shared" si="30"/>
        <v>0</v>
      </c>
      <c r="K161" s="293">
        <f t="shared" si="30"/>
        <v>0</v>
      </c>
      <c r="L161" s="293">
        <f t="shared" si="30"/>
        <v>0</v>
      </c>
      <c r="M161" s="293">
        <f t="shared" si="30"/>
        <v>0</v>
      </c>
      <c r="N161" s="293">
        <f t="shared" si="30"/>
        <v>0</v>
      </c>
      <c r="O161" s="293">
        <f t="shared" si="30"/>
        <v>0</v>
      </c>
      <c r="P161" s="294">
        <f>SUM(P156:P160)</f>
        <v>0</v>
      </c>
      <c r="Q161" s="294">
        <f t="shared" ref="Q161:R161" si="31">SUM(Q156:Q160)</f>
        <v>0</v>
      </c>
      <c r="R161" s="294">
        <f t="shared" si="31"/>
        <v>0</v>
      </c>
      <c r="S161" s="294"/>
      <c r="T161" s="294">
        <f t="shared" si="29"/>
        <v>0</v>
      </c>
    </row>
    <row r="162" spans="1:20" s="48" customFormat="1" x14ac:dyDescent="0.25">
      <c r="A162" s="741" t="s">
        <v>382</v>
      </c>
      <c r="B162" s="743"/>
      <c r="C162" s="295">
        <v>7.2999999999999995E-2</v>
      </c>
      <c r="D162" s="300">
        <f>D161*C162</f>
        <v>0</v>
      </c>
      <c r="E162" s="300">
        <f>E161*C162</f>
        <v>0</v>
      </c>
      <c r="F162" s="300">
        <f>F161*C162</f>
        <v>0</v>
      </c>
      <c r="G162" s="300">
        <f>G161*C162</f>
        <v>0</v>
      </c>
      <c r="H162" s="300">
        <f>H161*C162</f>
        <v>0</v>
      </c>
      <c r="I162" s="300">
        <f>I161*C162</f>
        <v>0</v>
      </c>
      <c r="J162" s="300">
        <f>J161*C162</f>
        <v>0</v>
      </c>
      <c r="K162" s="300">
        <f>K161*C162</f>
        <v>0</v>
      </c>
      <c r="L162" s="300">
        <f>L161*C162</f>
        <v>0</v>
      </c>
      <c r="M162" s="300">
        <f>M161*C162</f>
        <v>0</v>
      </c>
      <c r="N162" s="300">
        <f>N161*C162</f>
        <v>0</v>
      </c>
      <c r="O162" s="300">
        <f>O161*C162</f>
        <v>0</v>
      </c>
      <c r="P162" s="300">
        <f>P161*C162</f>
        <v>0</v>
      </c>
      <c r="Q162" s="300">
        <f>Q161*C162</f>
        <v>0</v>
      </c>
      <c r="R162" s="300">
        <f>R161*C162</f>
        <v>0</v>
      </c>
      <c r="S162" s="300">
        <f>S161*C162</f>
        <v>0</v>
      </c>
      <c r="T162" s="299">
        <f t="shared" si="29"/>
        <v>0</v>
      </c>
    </row>
    <row r="163" spans="1:20" s="48" customFormat="1" x14ac:dyDescent="0.25">
      <c r="A163" s="741" t="s">
        <v>383</v>
      </c>
      <c r="B163" s="743"/>
      <c r="C163" s="295">
        <v>9.2999999999999999E-2</v>
      </c>
      <c r="D163" s="300">
        <f>D161*C163</f>
        <v>0</v>
      </c>
      <c r="E163" s="300">
        <f>E161*C163</f>
        <v>0</v>
      </c>
      <c r="F163" s="300">
        <f>F161*C163</f>
        <v>0</v>
      </c>
      <c r="G163" s="300">
        <f>G161*C163</f>
        <v>0</v>
      </c>
      <c r="H163" s="300">
        <f>H161*C163</f>
        <v>0</v>
      </c>
      <c r="I163" s="300">
        <f>I161*C163</f>
        <v>0</v>
      </c>
      <c r="J163" s="300">
        <f>J161*C163</f>
        <v>0</v>
      </c>
      <c r="K163" s="300">
        <f>K161*C163</f>
        <v>0</v>
      </c>
      <c r="L163" s="300">
        <f>L161*C163</f>
        <v>0</v>
      </c>
      <c r="M163" s="300">
        <f>M161*C163</f>
        <v>0</v>
      </c>
      <c r="N163" s="300">
        <f>N161*C163</f>
        <v>0</v>
      </c>
      <c r="O163" s="300">
        <f>O161*C163</f>
        <v>0</v>
      </c>
      <c r="P163" s="300">
        <f>P161*C163</f>
        <v>0</v>
      </c>
      <c r="Q163" s="300">
        <f>Q161*C163</f>
        <v>0</v>
      </c>
      <c r="R163" s="300">
        <f>R161*C163</f>
        <v>0</v>
      </c>
      <c r="S163" s="300">
        <f>S161*C163</f>
        <v>0</v>
      </c>
      <c r="T163" s="299">
        <f t="shared" si="29"/>
        <v>0</v>
      </c>
    </row>
    <row r="164" spans="1:20" s="48" customFormat="1" x14ac:dyDescent="0.25">
      <c r="A164" s="741" t="s">
        <v>384</v>
      </c>
      <c r="B164" s="743"/>
      <c r="C164" s="295">
        <v>1.2999999999999999E-2</v>
      </c>
      <c r="D164" s="300">
        <f>D161*C164</f>
        <v>0</v>
      </c>
      <c r="E164" s="300">
        <f>E161*C164</f>
        <v>0</v>
      </c>
      <c r="F164" s="300">
        <f>F161*C164</f>
        <v>0</v>
      </c>
      <c r="G164" s="300">
        <f>G161*C164</f>
        <v>0</v>
      </c>
      <c r="H164" s="300">
        <f>H161*C164</f>
        <v>0</v>
      </c>
      <c r="I164" s="300">
        <f>I161*C164</f>
        <v>0</v>
      </c>
      <c r="J164" s="300">
        <f>J161*C164</f>
        <v>0</v>
      </c>
      <c r="K164" s="300">
        <f>K161*C164</f>
        <v>0</v>
      </c>
      <c r="L164" s="300">
        <f>L161*C164</f>
        <v>0</v>
      </c>
      <c r="M164" s="300">
        <f>M161*C164</f>
        <v>0</v>
      </c>
      <c r="N164" s="300">
        <f>N161*C164</f>
        <v>0</v>
      </c>
      <c r="O164" s="300">
        <f>O161*C164</f>
        <v>0</v>
      </c>
      <c r="P164" s="300">
        <f>P161*C164</f>
        <v>0</v>
      </c>
      <c r="Q164" s="300">
        <f>Q161*C164</f>
        <v>0</v>
      </c>
      <c r="R164" s="300">
        <f>R161*C164</f>
        <v>0</v>
      </c>
      <c r="S164" s="300">
        <f>S161*C164</f>
        <v>0</v>
      </c>
      <c r="T164" s="299">
        <f t="shared" si="29"/>
        <v>0</v>
      </c>
    </row>
    <row r="165" spans="1:20" s="48" customFormat="1" x14ac:dyDescent="0.25">
      <c r="A165" s="741" t="s">
        <v>385</v>
      </c>
      <c r="B165" s="743"/>
      <c r="C165" s="295">
        <v>1.7000000000000001E-2</v>
      </c>
      <c r="D165" s="300">
        <f>D161*C165</f>
        <v>0</v>
      </c>
      <c r="E165" s="300">
        <f>E161*C165</f>
        <v>0</v>
      </c>
      <c r="F165" s="300">
        <f>F161*C165</f>
        <v>0</v>
      </c>
      <c r="G165" s="300">
        <f>G161*C165</f>
        <v>0</v>
      </c>
      <c r="H165" s="300">
        <f>H161*C165</f>
        <v>0</v>
      </c>
      <c r="I165" s="300">
        <f>I161*C165</f>
        <v>0</v>
      </c>
      <c r="J165" s="300">
        <f>J161*C165</f>
        <v>0</v>
      </c>
      <c r="K165" s="300">
        <f>K161*C165</f>
        <v>0</v>
      </c>
      <c r="L165" s="300">
        <f>L161*C165</f>
        <v>0</v>
      </c>
      <c r="M165" s="300">
        <f>M161*C165</f>
        <v>0</v>
      </c>
      <c r="N165" s="300">
        <f>N161*C165</f>
        <v>0</v>
      </c>
      <c r="O165" s="300">
        <f>O161*C165</f>
        <v>0</v>
      </c>
      <c r="P165" s="300">
        <f>P161*C165</f>
        <v>0</v>
      </c>
      <c r="Q165" s="300">
        <f>Q161*C165</f>
        <v>0</v>
      </c>
      <c r="R165" s="300">
        <f>R161*C165</f>
        <v>0</v>
      </c>
      <c r="S165" s="300">
        <f>S161*C165</f>
        <v>0</v>
      </c>
      <c r="T165" s="299">
        <f t="shared" si="29"/>
        <v>0</v>
      </c>
    </row>
    <row r="166" spans="1:20" s="48" customFormat="1" ht="20.25" customHeight="1" x14ac:dyDescent="0.25">
      <c r="A166" s="761" t="s">
        <v>386</v>
      </c>
      <c r="B166" s="762"/>
      <c r="C166" s="763"/>
      <c r="D166" s="293">
        <f t="shared" ref="D166:R166" si="32">SUM(D162:D165)</f>
        <v>0</v>
      </c>
      <c r="E166" s="293">
        <f t="shared" si="32"/>
        <v>0</v>
      </c>
      <c r="F166" s="293">
        <f t="shared" si="32"/>
        <v>0</v>
      </c>
      <c r="G166" s="293">
        <f t="shared" si="32"/>
        <v>0</v>
      </c>
      <c r="H166" s="293">
        <f t="shared" si="32"/>
        <v>0</v>
      </c>
      <c r="I166" s="293">
        <f t="shared" si="32"/>
        <v>0</v>
      </c>
      <c r="J166" s="293">
        <f t="shared" si="32"/>
        <v>0</v>
      </c>
      <c r="K166" s="293">
        <f t="shared" si="32"/>
        <v>0</v>
      </c>
      <c r="L166" s="293">
        <f t="shared" si="32"/>
        <v>0</v>
      </c>
      <c r="M166" s="293">
        <f t="shared" si="32"/>
        <v>0</v>
      </c>
      <c r="N166" s="293">
        <f t="shared" si="32"/>
        <v>0</v>
      </c>
      <c r="O166" s="293">
        <f t="shared" si="32"/>
        <v>0</v>
      </c>
      <c r="P166" s="294">
        <f t="shared" si="32"/>
        <v>0</v>
      </c>
      <c r="Q166" s="294">
        <f t="shared" si="32"/>
        <v>0</v>
      </c>
      <c r="R166" s="294">
        <f t="shared" si="32"/>
        <v>0</v>
      </c>
      <c r="S166" s="294"/>
      <c r="T166" s="294">
        <f t="shared" si="29"/>
        <v>0</v>
      </c>
    </row>
    <row r="167" spans="1:20" s="48" customFormat="1" x14ac:dyDescent="0.25">
      <c r="A167" s="741" t="s">
        <v>387</v>
      </c>
      <c r="B167" s="743"/>
      <c r="C167" s="295">
        <v>5.9999999999999995E-4</v>
      </c>
      <c r="D167" s="300">
        <f>D266*C167</f>
        <v>0</v>
      </c>
      <c r="E167" s="300">
        <f>E266*C167</f>
        <v>0</v>
      </c>
      <c r="F167" s="300">
        <f>F266*C167</f>
        <v>0</v>
      </c>
      <c r="G167" s="300">
        <f>G266*C167</f>
        <v>0</v>
      </c>
      <c r="H167" s="300">
        <f>H266*C167</f>
        <v>0</v>
      </c>
      <c r="I167" s="300">
        <f>I266*C167</f>
        <v>0</v>
      </c>
      <c r="J167" s="300">
        <f>J266*C167</f>
        <v>0</v>
      </c>
      <c r="K167" s="300">
        <f>K266*C167</f>
        <v>0</v>
      </c>
      <c r="L167" s="300">
        <f>L266*C167</f>
        <v>0</v>
      </c>
      <c r="M167" s="300">
        <f>M266*C167</f>
        <v>0</v>
      </c>
      <c r="N167" s="300">
        <f>N266*C167</f>
        <v>0</v>
      </c>
      <c r="O167" s="300">
        <f>O266*C167</f>
        <v>0</v>
      </c>
      <c r="P167" s="300">
        <f>P266*C167</f>
        <v>0</v>
      </c>
      <c r="Q167" s="300">
        <f>Q266*C167</f>
        <v>0</v>
      </c>
      <c r="R167" s="300">
        <f>R266*C167</f>
        <v>0</v>
      </c>
      <c r="S167" s="300">
        <f>S266*C167</f>
        <v>0</v>
      </c>
      <c r="T167" s="299">
        <f t="shared" si="29"/>
        <v>0</v>
      </c>
    </row>
    <row r="168" spans="1:20" s="48" customFormat="1" x14ac:dyDescent="0.25">
      <c r="A168" s="741" t="s">
        <v>388</v>
      </c>
      <c r="B168" s="743"/>
      <c r="C168" s="295"/>
      <c r="D168" s="300">
        <f>D166*C168</f>
        <v>0</v>
      </c>
      <c r="E168" s="300">
        <f>E266*C168</f>
        <v>0</v>
      </c>
      <c r="F168" s="300">
        <f>F266*C168</f>
        <v>0</v>
      </c>
      <c r="G168" s="300">
        <f>G266*C168</f>
        <v>0</v>
      </c>
      <c r="H168" s="300">
        <f>H266*C168</f>
        <v>0</v>
      </c>
      <c r="I168" s="300">
        <f>I266*C168</f>
        <v>0</v>
      </c>
      <c r="J168" s="300">
        <f>J266*C168</f>
        <v>0</v>
      </c>
      <c r="K168" s="300">
        <f>K266*C168</f>
        <v>0</v>
      </c>
      <c r="L168" s="300">
        <f>L266*C168</f>
        <v>0</v>
      </c>
      <c r="M168" s="300">
        <f>M266*C168</f>
        <v>0</v>
      </c>
      <c r="N168" s="300">
        <f>N266*C168</f>
        <v>0</v>
      </c>
      <c r="O168" s="300">
        <f>O266*C168</f>
        <v>0</v>
      </c>
      <c r="P168" s="300">
        <f>P266*C168</f>
        <v>0</v>
      </c>
      <c r="Q168" s="300">
        <f>Q266*C168</f>
        <v>0</v>
      </c>
      <c r="R168" s="300">
        <f>R266*C168</f>
        <v>0</v>
      </c>
      <c r="S168" s="300">
        <f>S266*C168</f>
        <v>0</v>
      </c>
      <c r="T168" s="299">
        <f t="shared" si="29"/>
        <v>0</v>
      </c>
    </row>
    <row r="169" spans="1:20" s="48" customFormat="1" ht="15.75" thickBot="1" x14ac:dyDescent="0.3">
      <c r="A169" s="759" t="s">
        <v>389</v>
      </c>
      <c r="B169" s="760"/>
      <c r="C169" s="296"/>
      <c r="D169" s="301">
        <f>D166*C169</f>
        <v>0</v>
      </c>
      <c r="E169" s="301">
        <f>E166*C169</f>
        <v>0</v>
      </c>
      <c r="F169" s="301">
        <f>F166*C169</f>
        <v>0</v>
      </c>
      <c r="G169" s="301">
        <f>G166*C169</f>
        <v>0</v>
      </c>
      <c r="H169" s="301">
        <f>H166*C169</f>
        <v>0</v>
      </c>
      <c r="I169" s="301">
        <f>I166*C169</f>
        <v>0</v>
      </c>
      <c r="J169" s="301">
        <f>J166*C169</f>
        <v>0</v>
      </c>
      <c r="K169" s="301">
        <f>K166*C169</f>
        <v>0</v>
      </c>
      <c r="L169" s="301">
        <f>L166*C169</f>
        <v>0</v>
      </c>
      <c r="M169" s="301">
        <f>M166*C169</f>
        <v>0</v>
      </c>
      <c r="N169" s="301">
        <f>N166*C169</f>
        <v>0</v>
      </c>
      <c r="O169" s="301">
        <f>O166*C169</f>
        <v>0</v>
      </c>
      <c r="P169" s="301">
        <f>P166*C169</f>
        <v>0</v>
      </c>
      <c r="Q169" s="301">
        <f>Q166*C169</f>
        <v>0</v>
      </c>
      <c r="R169" s="301">
        <f>R166*C169</f>
        <v>0</v>
      </c>
      <c r="S169" s="301">
        <f>S166*C169</f>
        <v>0</v>
      </c>
      <c r="T169" s="302">
        <f t="shared" si="29"/>
        <v>0</v>
      </c>
    </row>
    <row r="170" spans="1:20" s="48" customFormat="1" ht="27" customHeight="1" thickTop="1" x14ac:dyDescent="0.25">
      <c r="A170" s="756" t="s">
        <v>392</v>
      </c>
      <c r="B170" s="757"/>
      <c r="C170" s="758"/>
      <c r="D170" s="297">
        <f>D161+D166+D167+D168+D169</f>
        <v>0</v>
      </c>
      <c r="E170" s="297">
        <f t="shared" ref="E170:S170" si="33">E161+E166+E167+E168+E169</f>
        <v>0</v>
      </c>
      <c r="F170" s="297">
        <f t="shared" si="33"/>
        <v>0</v>
      </c>
      <c r="G170" s="297">
        <f t="shared" si="33"/>
        <v>0</v>
      </c>
      <c r="H170" s="297">
        <f t="shared" si="33"/>
        <v>0</v>
      </c>
      <c r="I170" s="297">
        <f t="shared" si="33"/>
        <v>0</v>
      </c>
      <c r="J170" s="297">
        <f t="shared" si="33"/>
        <v>0</v>
      </c>
      <c r="K170" s="297">
        <f t="shared" si="33"/>
        <v>0</v>
      </c>
      <c r="L170" s="297">
        <f t="shared" si="33"/>
        <v>0</v>
      </c>
      <c r="M170" s="297">
        <f t="shared" si="33"/>
        <v>0</v>
      </c>
      <c r="N170" s="297">
        <f t="shared" si="33"/>
        <v>0</v>
      </c>
      <c r="O170" s="297">
        <f t="shared" si="33"/>
        <v>0</v>
      </c>
      <c r="P170" s="297">
        <f t="shared" si="33"/>
        <v>0</v>
      </c>
      <c r="Q170" s="297">
        <f t="shared" si="33"/>
        <v>0</v>
      </c>
      <c r="R170" s="297">
        <f t="shared" si="33"/>
        <v>0</v>
      </c>
      <c r="S170" s="297">
        <f t="shared" si="33"/>
        <v>0</v>
      </c>
      <c r="T170" s="298">
        <f>SUM(D170:S170)</f>
        <v>0</v>
      </c>
    </row>
    <row r="171" spans="1:20" s="5" customFormat="1" ht="18.75" customHeight="1" x14ac:dyDescent="0.25">
      <c r="A171" s="736" t="s">
        <v>355</v>
      </c>
      <c r="B171" s="736"/>
      <c r="C171" s="736"/>
      <c r="D171" s="736"/>
      <c r="E171" s="736"/>
      <c r="F171" s="737"/>
      <c r="G171" s="737"/>
      <c r="H171" s="737"/>
      <c r="I171" s="737"/>
      <c r="J171" s="48"/>
      <c r="K171" s="48"/>
      <c r="L171" s="306" t="s">
        <v>41</v>
      </c>
      <c r="M171" s="48"/>
      <c r="N171" s="48"/>
      <c r="O171" s="48"/>
      <c r="P171" s="48"/>
      <c r="Q171" s="287"/>
      <c r="R171" s="124"/>
      <c r="S171" s="124"/>
      <c r="T171" s="124"/>
    </row>
    <row r="172" spans="1:20" s="5" customFormat="1" ht="18.75" customHeight="1" x14ac:dyDescent="0.25">
      <c r="A172" s="732" t="s">
        <v>356</v>
      </c>
      <c r="B172" s="733"/>
      <c r="C172" s="733"/>
      <c r="D172" s="733"/>
      <c r="E172" s="734"/>
      <c r="F172" s="735"/>
      <c r="G172" s="444"/>
      <c r="H172" s="444"/>
      <c r="I172" s="445"/>
      <c r="J172" s="48"/>
      <c r="K172" s="48"/>
      <c r="L172" s="306" t="s">
        <v>42</v>
      </c>
      <c r="M172" s="48"/>
      <c r="N172" s="48"/>
      <c r="O172" s="48"/>
      <c r="P172" s="48"/>
      <c r="Q172" s="287"/>
      <c r="R172" s="124"/>
      <c r="S172" s="124"/>
      <c r="T172" s="124"/>
    </row>
    <row r="173" spans="1:20" s="48" customFormat="1" ht="18.75" customHeight="1" x14ac:dyDescent="0.25">
      <c r="A173" s="744" t="s">
        <v>357</v>
      </c>
      <c r="B173" s="745"/>
      <c r="C173" s="745"/>
      <c r="D173" s="745"/>
      <c r="E173" s="746"/>
      <c r="F173" s="735"/>
      <c r="G173" s="444"/>
      <c r="H173" s="444"/>
      <c r="I173" s="445"/>
      <c r="J173" s="744" t="s">
        <v>393</v>
      </c>
      <c r="K173" s="746"/>
      <c r="L173" s="754"/>
      <c r="M173" s="755"/>
      <c r="N173" s="1"/>
      <c r="O173" s="1"/>
      <c r="P173" s="1"/>
      <c r="Q173" s="287"/>
      <c r="R173" s="124"/>
      <c r="S173" s="124"/>
      <c r="T173" s="124"/>
    </row>
    <row r="174" spans="1:20" s="48" customFormat="1" ht="18.75" customHeight="1" x14ac:dyDescent="0.25">
      <c r="A174" s="744" t="s">
        <v>358</v>
      </c>
      <c r="B174" s="745"/>
      <c r="C174" s="745"/>
      <c r="D174" s="745"/>
      <c r="E174" s="746"/>
      <c r="F174" s="735"/>
      <c r="G174" s="444"/>
      <c r="H174" s="444"/>
      <c r="I174" s="445"/>
      <c r="L174" s="1"/>
      <c r="M174" s="1"/>
      <c r="N174" s="1"/>
      <c r="O174" s="1"/>
      <c r="P174" s="1"/>
      <c r="Q174" s="287"/>
      <c r="R174" s="124"/>
      <c r="S174" s="124"/>
      <c r="T174" s="124"/>
    </row>
    <row r="175" spans="1:20" s="48" customFormat="1" ht="18.75" customHeight="1" x14ac:dyDescent="0.25">
      <c r="A175" s="744" t="s">
        <v>359</v>
      </c>
      <c r="B175" s="745"/>
      <c r="C175" s="745"/>
      <c r="D175" s="745"/>
      <c r="E175" s="746"/>
      <c r="F175" s="735"/>
      <c r="G175" s="444"/>
      <c r="H175" s="444"/>
      <c r="I175" s="445"/>
      <c r="L175" s="1"/>
      <c r="M175" s="288"/>
      <c r="N175" s="288"/>
      <c r="O175" s="287"/>
      <c r="P175" s="287"/>
      <c r="Q175" s="287"/>
      <c r="R175" s="124"/>
      <c r="S175" s="124"/>
      <c r="T175" s="124"/>
    </row>
    <row r="176" spans="1:20" s="48" customFormat="1" ht="18.75" customHeight="1" x14ac:dyDescent="0.25">
      <c r="A176" s="744" t="s">
        <v>360</v>
      </c>
      <c r="B176" s="745"/>
      <c r="C176" s="745"/>
      <c r="D176" s="745"/>
      <c r="E176" s="746"/>
      <c r="F176" s="735"/>
      <c r="G176" s="444"/>
      <c r="H176" s="444"/>
      <c r="I176" s="445"/>
      <c r="J176" s="744" t="s">
        <v>361</v>
      </c>
      <c r="K176" s="746"/>
      <c r="L176" s="754"/>
      <c r="M176" s="755"/>
      <c r="N176" s="289" t="s">
        <v>362</v>
      </c>
      <c r="O176" s="764"/>
      <c r="P176" s="764"/>
      <c r="Q176" s="764"/>
      <c r="R176" s="764"/>
    </row>
    <row r="177" spans="1:20" s="48" customFormat="1" ht="5.25" customHeight="1" x14ac:dyDescent="0.25">
      <c r="Q177" s="307"/>
    </row>
    <row r="178" spans="1:20" s="48" customFormat="1" ht="64.5" customHeight="1" x14ac:dyDescent="0.25">
      <c r="A178" s="303"/>
      <c r="B178" s="303"/>
      <c r="C178" s="303"/>
      <c r="D178" s="304" t="s">
        <v>363</v>
      </c>
      <c r="E178" s="304" t="s">
        <v>364</v>
      </c>
      <c r="F178" s="304" t="s">
        <v>365</v>
      </c>
      <c r="G178" s="304" t="s">
        <v>366</v>
      </c>
      <c r="H178" s="304" t="s">
        <v>115</v>
      </c>
      <c r="I178" s="304" t="s">
        <v>367</v>
      </c>
      <c r="J178" s="304" t="s">
        <v>368</v>
      </c>
      <c r="K178" s="304" t="s">
        <v>369</v>
      </c>
      <c r="L178" s="304" t="s">
        <v>370</v>
      </c>
      <c r="M178" s="304" t="s">
        <v>371</v>
      </c>
      <c r="N178" s="304" t="s">
        <v>372</v>
      </c>
      <c r="O178" s="304" t="s">
        <v>373</v>
      </c>
      <c r="P178" s="305" t="s">
        <v>374</v>
      </c>
      <c r="Q178" s="305" t="s">
        <v>375</v>
      </c>
      <c r="R178" s="305" t="s">
        <v>376</v>
      </c>
      <c r="S178" s="304" t="s">
        <v>377</v>
      </c>
      <c r="T178" s="304" t="s">
        <v>378</v>
      </c>
    </row>
    <row r="179" spans="1:20" s="48" customFormat="1" ht="21" customHeight="1" x14ac:dyDescent="0.25">
      <c r="A179" s="738" t="s">
        <v>379</v>
      </c>
      <c r="B179" s="739"/>
      <c r="C179" s="740"/>
      <c r="D179" s="290"/>
      <c r="E179" s="290"/>
      <c r="F179" s="290"/>
      <c r="G179" s="290"/>
      <c r="H179" s="290"/>
      <c r="I179" s="290"/>
      <c r="J179" s="290"/>
      <c r="K179" s="290"/>
      <c r="L179" s="290"/>
      <c r="M179" s="290"/>
      <c r="N179" s="290"/>
      <c r="O179" s="290"/>
      <c r="P179" s="410"/>
      <c r="Q179" s="410"/>
      <c r="R179" s="410"/>
      <c r="S179" s="410"/>
      <c r="T179" s="299">
        <f>SUM(D179:O179)/12</f>
        <v>0</v>
      </c>
    </row>
    <row r="180" spans="1:20" s="48" customFormat="1" x14ac:dyDescent="0.25">
      <c r="A180" s="741" t="s">
        <v>380</v>
      </c>
      <c r="B180" s="742"/>
      <c r="C180" s="743"/>
      <c r="D180" s="290"/>
      <c r="E180" s="290"/>
      <c r="F180" s="290"/>
      <c r="G180" s="290"/>
      <c r="H180" s="290"/>
      <c r="I180" s="290"/>
      <c r="J180" s="290"/>
      <c r="K180" s="290"/>
      <c r="L180" s="290"/>
      <c r="M180" s="290"/>
      <c r="N180" s="290"/>
      <c r="O180" s="290"/>
      <c r="P180" s="291"/>
      <c r="Q180" s="291"/>
      <c r="R180" s="291"/>
      <c r="S180" s="291"/>
      <c r="T180" s="299">
        <f t="shared" ref="T180:T193" si="34">SUM(D180:S180)</f>
        <v>0</v>
      </c>
    </row>
    <row r="181" spans="1:20" s="48" customFormat="1" x14ac:dyDescent="0.25">
      <c r="A181" s="292" t="s">
        <v>381</v>
      </c>
      <c r="B181" s="750"/>
      <c r="C181" s="751"/>
      <c r="D181" s="300"/>
      <c r="E181" s="300"/>
      <c r="F181" s="300"/>
      <c r="G181" s="300"/>
      <c r="H181" s="300"/>
      <c r="I181" s="300"/>
      <c r="J181" s="300"/>
      <c r="K181" s="300"/>
      <c r="L181" s="300"/>
      <c r="M181" s="300"/>
      <c r="N181" s="300"/>
      <c r="O181" s="300"/>
      <c r="P181" s="299"/>
      <c r="Q181" s="299"/>
      <c r="R181" s="299"/>
      <c r="S181" s="299"/>
      <c r="T181" s="299">
        <f t="shared" si="34"/>
        <v>0</v>
      </c>
    </row>
    <row r="182" spans="1:20" s="48" customFormat="1" x14ac:dyDescent="0.25">
      <c r="A182" s="292" t="s">
        <v>381</v>
      </c>
      <c r="B182" s="750"/>
      <c r="C182" s="751"/>
      <c r="D182" s="300"/>
      <c r="E182" s="300"/>
      <c r="F182" s="300"/>
      <c r="G182" s="300"/>
      <c r="H182" s="300"/>
      <c r="I182" s="300"/>
      <c r="J182" s="300"/>
      <c r="K182" s="300"/>
      <c r="L182" s="300"/>
      <c r="M182" s="300"/>
      <c r="N182" s="300"/>
      <c r="O182" s="300"/>
      <c r="P182" s="299"/>
      <c r="Q182" s="299"/>
      <c r="R182" s="299"/>
      <c r="S182" s="299"/>
      <c r="T182" s="299">
        <f t="shared" si="34"/>
        <v>0</v>
      </c>
    </row>
    <row r="183" spans="1:20" s="48" customFormat="1" x14ac:dyDescent="0.25">
      <c r="A183" s="292" t="s">
        <v>381</v>
      </c>
      <c r="B183" s="750"/>
      <c r="C183" s="751"/>
      <c r="D183" s="300"/>
      <c r="E183" s="300"/>
      <c r="F183" s="300"/>
      <c r="G183" s="300"/>
      <c r="H183" s="300"/>
      <c r="I183" s="300"/>
      <c r="J183" s="300"/>
      <c r="K183" s="300"/>
      <c r="L183" s="300"/>
      <c r="M183" s="300"/>
      <c r="N183" s="300"/>
      <c r="O183" s="300"/>
      <c r="P183" s="299"/>
      <c r="Q183" s="299"/>
      <c r="R183" s="299"/>
      <c r="S183" s="299"/>
      <c r="T183" s="299">
        <f t="shared" si="34"/>
        <v>0</v>
      </c>
    </row>
    <row r="184" spans="1:20" s="48" customFormat="1" ht="15" customHeight="1" x14ac:dyDescent="0.25">
      <c r="A184" s="738" t="s">
        <v>390</v>
      </c>
      <c r="B184" s="739"/>
      <c r="C184" s="740"/>
      <c r="D184" s="300"/>
      <c r="E184" s="300"/>
      <c r="F184" s="300"/>
      <c r="G184" s="300"/>
      <c r="H184" s="300"/>
      <c r="I184" s="300"/>
      <c r="J184" s="300"/>
      <c r="K184" s="300"/>
      <c r="L184" s="300"/>
      <c r="M184" s="300"/>
      <c r="N184" s="300"/>
      <c r="O184" s="300"/>
      <c r="P184" s="299"/>
      <c r="Q184" s="299"/>
      <c r="R184" s="299"/>
      <c r="S184" s="299"/>
      <c r="T184" s="299">
        <f t="shared" si="34"/>
        <v>0</v>
      </c>
    </row>
    <row r="185" spans="1:20" s="48" customFormat="1" ht="25.5" customHeight="1" x14ac:dyDescent="0.25">
      <c r="A185" s="747" t="s">
        <v>391</v>
      </c>
      <c r="B185" s="748"/>
      <c r="C185" s="749"/>
      <c r="D185" s="293">
        <f>SUM(D180:D184)</f>
        <v>0</v>
      </c>
      <c r="E185" s="293">
        <f t="shared" ref="E185:O185" si="35">SUM(E180:E184)</f>
        <v>0</v>
      </c>
      <c r="F185" s="293">
        <f t="shared" si="35"/>
        <v>0</v>
      </c>
      <c r="G185" s="293">
        <f t="shared" si="35"/>
        <v>0</v>
      </c>
      <c r="H185" s="293">
        <f t="shared" si="35"/>
        <v>0</v>
      </c>
      <c r="I185" s="293">
        <f t="shared" si="35"/>
        <v>0</v>
      </c>
      <c r="J185" s="293">
        <f t="shared" si="35"/>
        <v>0</v>
      </c>
      <c r="K185" s="293">
        <f t="shared" si="35"/>
        <v>0</v>
      </c>
      <c r="L185" s="293">
        <f t="shared" si="35"/>
        <v>0</v>
      </c>
      <c r="M185" s="293">
        <f t="shared" si="35"/>
        <v>0</v>
      </c>
      <c r="N185" s="293">
        <f t="shared" si="35"/>
        <v>0</v>
      </c>
      <c r="O185" s="293">
        <f t="shared" si="35"/>
        <v>0</v>
      </c>
      <c r="P185" s="294">
        <f>SUM(P180:P184)</f>
        <v>0</v>
      </c>
      <c r="Q185" s="294">
        <f t="shared" ref="Q185:R185" si="36">SUM(Q180:Q184)</f>
        <v>0</v>
      </c>
      <c r="R185" s="294">
        <f t="shared" si="36"/>
        <v>0</v>
      </c>
      <c r="S185" s="294"/>
      <c r="T185" s="294">
        <f t="shared" si="34"/>
        <v>0</v>
      </c>
    </row>
    <row r="186" spans="1:20" s="48" customFormat="1" x14ac:dyDescent="0.25">
      <c r="A186" s="741" t="s">
        <v>382</v>
      </c>
      <c r="B186" s="743"/>
      <c r="C186" s="295">
        <v>7.2999999999999995E-2</v>
      </c>
      <c r="D186" s="300">
        <f>D185*C186</f>
        <v>0</v>
      </c>
      <c r="E186" s="300">
        <f>E185*C186</f>
        <v>0</v>
      </c>
      <c r="F186" s="300">
        <f>F185*C186</f>
        <v>0</v>
      </c>
      <c r="G186" s="300">
        <f>G185*C186</f>
        <v>0</v>
      </c>
      <c r="H186" s="300">
        <f>H185*C186</f>
        <v>0</v>
      </c>
      <c r="I186" s="300">
        <f>I185*C186</f>
        <v>0</v>
      </c>
      <c r="J186" s="300">
        <f>J185*C186</f>
        <v>0</v>
      </c>
      <c r="K186" s="300">
        <f>K185*C186</f>
        <v>0</v>
      </c>
      <c r="L186" s="300">
        <f>L185*C186</f>
        <v>0</v>
      </c>
      <c r="M186" s="300">
        <f>M185*C186</f>
        <v>0</v>
      </c>
      <c r="N186" s="300">
        <f>N185*C186</f>
        <v>0</v>
      </c>
      <c r="O186" s="300">
        <f>O185*C186</f>
        <v>0</v>
      </c>
      <c r="P186" s="300">
        <f>P185*C186</f>
        <v>0</v>
      </c>
      <c r="Q186" s="300">
        <f>Q185*C186</f>
        <v>0</v>
      </c>
      <c r="R186" s="300">
        <f>R185*C186</f>
        <v>0</v>
      </c>
      <c r="S186" s="300">
        <f>S185*C186</f>
        <v>0</v>
      </c>
      <c r="T186" s="299">
        <f t="shared" si="34"/>
        <v>0</v>
      </c>
    </row>
    <row r="187" spans="1:20" s="48" customFormat="1" x14ac:dyDescent="0.25">
      <c r="A187" s="741" t="s">
        <v>383</v>
      </c>
      <c r="B187" s="743"/>
      <c r="C187" s="295">
        <v>9.2999999999999999E-2</v>
      </c>
      <c r="D187" s="300">
        <f>D185*C187</f>
        <v>0</v>
      </c>
      <c r="E187" s="300">
        <f>E185*C187</f>
        <v>0</v>
      </c>
      <c r="F187" s="300">
        <f>F185*C187</f>
        <v>0</v>
      </c>
      <c r="G187" s="300">
        <f>G185*C187</f>
        <v>0</v>
      </c>
      <c r="H187" s="300">
        <f>H185*C187</f>
        <v>0</v>
      </c>
      <c r="I187" s="300">
        <f>I185*C187</f>
        <v>0</v>
      </c>
      <c r="J187" s="300">
        <f>J185*C187</f>
        <v>0</v>
      </c>
      <c r="K187" s="300">
        <f>K185*C187</f>
        <v>0</v>
      </c>
      <c r="L187" s="300">
        <f>L185*C187</f>
        <v>0</v>
      </c>
      <c r="M187" s="300">
        <f>M185*C187</f>
        <v>0</v>
      </c>
      <c r="N187" s="300">
        <f>N185*C187</f>
        <v>0</v>
      </c>
      <c r="O187" s="300">
        <f>O185*C187</f>
        <v>0</v>
      </c>
      <c r="P187" s="300">
        <f>P185*C187</f>
        <v>0</v>
      </c>
      <c r="Q187" s="300">
        <f>Q185*C187</f>
        <v>0</v>
      </c>
      <c r="R187" s="300">
        <f>R185*C187</f>
        <v>0</v>
      </c>
      <c r="S187" s="300">
        <f>S185*C187</f>
        <v>0</v>
      </c>
      <c r="T187" s="299">
        <f t="shared" si="34"/>
        <v>0</v>
      </c>
    </row>
    <row r="188" spans="1:20" s="48" customFormat="1" x14ac:dyDescent="0.25">
      <c r="A188" s="741" t="s">
        <v>384</v>
      </c>
      <c r="B188" s="743"/>
      <c r="C188" s="295">
        <v>1.2999999999999999E-2</v>
      </c>
      <c r="D188" s="300">
        <f>D185*C188</f>
        <v>0</v>
      </c>
      <c r="E188" s="300">
        <f>E185*C188</f>
        <v>0</v>
      </c>
      <c r="F188" s="300">
        <f>F185*C188</f>
        <v>0</v>
      </c>
      <c r="G188" s="300">
        <f>G185*C188</f>
        <v>0</v>
      </c>
      <c r="H188" s="300">
        <f>H185*C188</f>
        <v>0</v>
      </c>
      <c r="I188" s="300">
        <f>I185*C188</f>
        <v>0</v>
      </c>
      <c r="J188" s="300">
        <f>J185*C188</f>
        <v>0</v>
      </c>
      <c r="K188" s="300">
        <f>K185*C188</f>
        <v>0</v>
      </c>
      <c r="L188" s="300">
        <f>L185*C188</f>
        <v>0</v>
      </c>
      <c r="M188" s="300">
        <f>M185*C188</f>
        <v>0</v>
      </c>
      <c r="N188" s="300">
        <f>N185*C188</f>
        <v>0</v>
      </c>
      <c r="O188" s="300">
        <f>O185*C188</f>
        <v>0</v>
      </c>
      <c r="P188" s="300">
        <f>P185*C188</f>
        <v>0</v>
      </c>
      <c r="Q188" s="300">
        <f>Q185*C188</f>
        <v>0</v>
      </c>
      <c r="R188" s="300">
        <f>R185*C188</f>
        <v>0</v>
      </c>
      <c r="S188" s="300">
        <f>S185*C188</f>
        <v>0</v>
      </c>
      <c r="T188" s="299">
        <f t="shared" si="34"/>
        <v>0</v>
      </c>
    </row>
    <row r="189" spans="1:20" s="48" customFormat="1" x14ac:dyDescent="0.25">
      <c r="A189" s="741" t="s">
        <v>385</v>
      </c>
      <c r="B189" s="743"/>
      <c r="C189" s="295">
        <v>1.7000000000000001E-2</v>
      </c>
      <c r="D189" s="300">
        <f>D185*C189</f>
        <v>0</v>
      </c>
      <c r="E189" s="300">
        <f>E185*C189</f>
        <v>0</v>
      </c>
      <c r="F189" s="300">
        <f>F185*C189</f>
        <v>0</v>
      </c>
      <c r="G189" s="300">
        <f>G185*C189</f>
        <v>0</v>
      </c>
      <c r="H189" s="300">
        <f>H185*C189</f>
        <v>0</v>
      </c>
      <c r="I189" s="300">
        <f>I185*C189</f>
        <v>0</v>
      </c>
      <c r="J189" s="300">
        <f>J185*C189</f>
        <v>0</v>
      </c>
      <c r="K189" s="300">
        <f>K185*C189</f>
        <v>0</v>
      </c>
      <c r="L189" s="300">
        <f>L185*C189</f>
        <v>0</v>
      </c>
      <c r="M189" s="300">
        <f>M185*C189</f>
        <v>0</v>
      </c>
      <c r="N189" s="300">
        <f>N185*C189</f>
        <v>0</v>
      </c>
      <c r="O189" s="300">
        <f>O185*C189</f>
        <v>0</v>
      </c>
      <c r="P189" s="300">
        <f>P185*C189</f>
        <v>0</v>
      </c>
      <c r="Q189" s="300">
        <f>Q185*C189</f>
        <v>0</v>
      </c>
      <c r="R189" s="300">
        <f>R185*C189</f>
        <v>0</v>
      </c>
      <c r="S189" s="300">
        <f>S185*C189</f>
        <v>0</v>
      </c>
      <c r="T189" s="299">
        <f t="shared" si="34"/>
        <v>0</v>
      </c>
    </row>
    <row r="190" spans="1:20" s="48" customFormat="1" ht="20.25" customHeight="1" x14ac:dyDescent="0.25">
      <c r="A190" s="761" t="s">
        <v>386</v>
      </c>
      <c r="B190" s="762"/>
      <c r="C190" s="763"/>
      <c r="D190" s="293">
        <f t="shared" ref="D190:R190" si="37">SUM(D186:D189)</f>
        <v>0</v>
      </c>
      <c r="E190" s="293">
        <f t="shared" si="37"/>
        <v>0</v>
      </c>
      <c r="F190" s="293">
        <f t="shared" si="37"/>
        <v>0</v>
      </c>
      <c r="G190" s="293">
        <f t="shared" si="37"/>
        <v>0</v>
      </c>
      <c r="H190" s="293">
        <f t="shared" si="37"/>
        <v>0</v>
      </c>
      <c r="I190" s="293">
        <f t="shared" si="37"/>
        <v>0</v>
      </c>
      <c r="J190" s="293">
        <f t="shared" si="37"/>
        <v>0</v>
      </c>
      <c r="K190" s="293">
        <f t="shared" si="37"/>
        <v>0</v>
      </c>
      <c r="L190" s="293">
        <f t="shared" si="37"/>
        <v>0</v>
      </c>
      <c r="M190" s="293">
        <f t="shared" si="37"/>
        <v>0</v>
      </c>
      <c r="N190" s="293">
        <f t="shared" si="37"/>
        <v>0</v>
      </c>
      <c r="O190" s="293">
        <f t="shared" si="37"/>
        <v>0</v>
      </c>
      <c r="P190" s="294">
        <f t="shared" si="37"/>
        <v>0</v>
      </c>
      <c r="Q190" s="294">
        <f t="shared" si="37"/>
        <v>0</v>
      </c>
      <c r="R190" s="294">
        <f t="shared" si="37"/>
        <v>0</v>
      </c>
      <c r="S190" s="294"/>
      <c r="T190" s="294">
        <f t="shared" si="34"/>
        <v>0</v>
      </c>
    </row>
    <row r="191" spans="1:20" s="48" customFormat="1" x14ac:dyDescent="0.25">
      <c r="A191" s="741" t="s">
        <v>387</v>
      </c>
      <c r="B191" s="743"/>
      <c r="C191" s="295">
        <v>5.9999999999999995E-4</v>
      </c>
      <c r="D191" s="300">
        <f>D290*C191</f>
        <v>0</v>
      </c>
      <c r="E191" s="300">
        <f>E290*C191</f>
        <v>0</v>
      </c>
      <c r="F191" s="300">
        <f>F290*C191</f>
        <v>0</v>
      </c>
      <c r="G191" s="300">
        <f>G290*C191</f>
        <v>0</v>
      </c>
      <c r="H191" s="300">
        <f>H290*C191</f>
        <v>0</v>
      </c>
      <c r="I191" s="300">
        <f>I290*C191</f>
        <v>0</v>
      </c>
      <c r="J191" s="300">
        <f>J290*C191</f>
        <v>0</v>
      </c>
      <c r="K191" s="300">
        <f>K290*C191</f>
        <v>0</v>
      </c>
      <c r="L191" s="300">
        <f>L290*C191</f>
        <v>0</v>
      </c>
      <c r="M191" s="300">
        <f>M290*C191</f>
        <v>0</v>
      </c>
      <c r="N191" s="300">
        <f>N290*C191</f>
        <v>0</v>
      </c>
      <c r="O191" s="300">
        <f>O290*C191</f>
        <v>0</v>
      </c>
      <c r="P191" s="300">
        <f>P290*C191</f>
        <v>0</v>
      </c>
      <c r="Q191" s="300">
        <f>Q290*C191</f>
        <v>0</v>
      </c>
      <c r="R191" s="300">
        <f>R290*C191</f>
        <v>0</v>
      </c>
      <c r="S191" s="300">
        <f>S290*C191</f>
        <v>0</v>
      </c>
      <c r="T191" s="299">
        <f t="shared" si="34"/>
        <v>0</v>
      </c>
    </row>
    <row r="192" spans="1:20" s="48" customFormat="1" x14ac:dyDescent="0.25">
      <c r="A192" s="741" t="s">
        <v>388</v>
      </c>
      <c r="B192" s="743"/>
      <c r="C192" s="295"/>
      <c r="D192" s="300">
        <f>D190*C192</f>
        <v>0</v>
      </c>
      <c r="E192" s="300">
        <f>E290*C192</f>
        <v>0</v>
      </c>
      <c r="F192" s="300">
        <f>F290*C192</f>
        <v>0</v>
      </c>
      <c r="G192" s="300">
        <f>G290*C192</f>
        <v>0</v>
      </c>
      <c r="H192" s="300">
        <f>H290*C192</f>
        <v>0</v>
      </c>
      <c r="I192" s="300">
        <f>I290*C192</f>
        <v>0</v>
      </c>
      <c r="J192" s="300">
        <f>J290*C192</f>
        <v>0</v>
      </c>
      <c r="K192" s="300">
        <f>K290*C192</f>
        <v>0</v>
      </c>
      <c r="L192" s="300">
        <f>L290*C192</f>
        <v>0</v>
      </c>
      <c r="M192" s="300">
        <f>M290*C192</f>
        <v>0</v>
      </c>
      <c r="N192" s="300">
        <f>N290*C192</f>
        <v>0</v>
      </c>
      <c r="O192" s="300">
        <f>O290*C192</f>
        <v>0</v>
      </c>
      <c r="P192" s="300">
        <f>P290*C192</f>
        <v>0</v>
      </c>
      <c r="Q192" s="300">
        <f>Q290*C192</f>
        <v>0</v>
      </c>
      <c r="R192" s="300">
        <f>R290*C192</f>
        <v>0</v>
      </c>
      <c r="S192" s="300">
        <f>S290*C192</f>
        <v>0</v>
      </c>
      <c r="T192" s="299">
        <f t="shared" si="34"/>
        <v>0</v>
      </c>
    </row>
    <row r="193" spans="1:20" s="48" customFormat="1" ht="15.75" thickBot="1" x14ac:dyDescent="0.3">
      <c r="A193" s="759" t="s">
        <v>389</v>
      </c>
      <c r="B193" s="760"/>
      <c r="C193" s="296"/>
      <c r="D193" s="301">
        <f>D190*C193</f>
        <v>0</v>
      </c>
      <c r="E193" s="301">
        <f>E190*C193</f>
        <v>0</v>
      </c>
      <c r="F193" s="301">
        <f>F190*C193</f>
        <v>0</v>
      </c>
      <c r="G193" s="301">
        <f>G190*C193</f>
        <v>0</v>
      </c>
      <c r="H193" s="301">
        <f>H190*C193</f>
        <v>0</v>
      </c>
      <c r="I193" s="301">
        <f>I190*C193</f>
        <v>0</v>
      </c>
      <c r="J193" s="301">
        <f>J190*C193</f>
        <v>0</v>
      </c>
      <c r="K193" s="301">
        <f>K190*C193</f>
        <v>0</v>
      </c>
      <c r="L193" s="301">
        <f>L190*C193</f>
        <v>0</v>
      </c>
      <c r="M193" s="301">
        <f>M190*C193</f>
        <v>0</v>
      </c>
      <c r="N193" s="301">
        <f>N190*C193</f>
        <v>0</v>
      </c>
      <c r="O193" s="301">
        <f>O190*C193</f>
        <v>0</v>
      </c>
      <c r="P193" s="301">
        <f>P190*C193</f>
        <v>0</v>
      </c>
      <c r="Q193" s="301">
        <f>Q190*C193</f>
        <v>0</v>
      </c>
      <c r="R193" s="301">
        <f>R190*C193</f>
        <v>0</v>
      </c>
      <c r="S193" s="301">
        <f>S190*C193</f>
        <v>0</v>
      </c>
      <c r="T193" s="302">
        <f t="shared" si="34"/>
        <v>0</v>
      </c>
    </row>
    <row r="194" spans="1:20" s="48" customFormat="1" ht="27" customHeight="1" thickTop="1" x14ac:dyDescent="0.25">
      <c r="A194" s="756" t="s">
        <v>392</v>
      </c>
      <c r="B194" s="757"/>
      <c r="C194" s="758"/>
      <c r="D194" s="297">
        <f>D185+D190+D191+D192+D193</f>
        <v>0</v>
      </c>
      <c r="E194" s="297">
        <f t="shared" ref="E194:S194" si="38">E185+E190+E191+E192+E193</f>
        <v>0</v>
      </c>
      <c r="F194" s="297">
        <f t="shared" si="38"/>
        <v>0</v>
      </c>
      <c r="G194" s="297">
        <f t="shared" si="38"/>
        <v>0</v>
      </c>
      <c r="H194" s="297">
        <f t="shared" si="38"/>
        <v>0</v>
      </c>
      <c r="I194" s="297">
        <f t="shared" si="38"/>
        <v>0</v>
      </c>
      <c r="J194" s="297">
        <f t="shared" si="38"/>
        <v>0</v>
      </c>
      <c r="K194" s="297">
        <f t="shared" si="38"/>
        <v>0</v>
      </c>
      <c r="L194" s="297">
        <f t="shared" si="38"/>
        <v>0</v>
      </c>
      <c r="M194" s="297">
        <f t="shared" si="38"/>
        <v>0</v>
      </c>
      <c r="N194" s="297">
        <f t="shared" si="38"/>
        <v>0</v>
      </c>
      <c r="O194" s="297">
        <f t="shared" si="38"/>
        <v>0</v>
      </c>
      <c r="P194" s="297">
        <f t="shared" si="38"/>
        <v>0</v>
      </c>
      <c r="Q194" s="297">
        <f t="shared" si="38"/>
        <v>0</v>
      </c>
      <c r="R194" s="297">
        <f t="shared" si="38"/>
        <v>0</v>
      </c>
      <c r="S194" s="297">
        <f t="shared" si="38"/>
        <v>0</v>
      </c>
      <c r="T194" s="298">
        <f>SUM(D194:S194)</f>
        <v>0</v>
      </c>
    </row>
    <row r="195" spans="1:20" s="5" customFormat="1" ht="18.75" customHeight="1" x14ac:dyDescent="0.25">
      <c r="A195" s="736" t="s">
        <v>355</v>
      </c>
      <c r="B195" s="736"/>
      <c r="C195" s="736"/>
      <c r="D195" s="736"/>
      <c r="E195" s="736"/>
      <c r="F195" s="737"/>
      <c r="G195" s="737"/>
      <c r="H195" s="737"/>
      <c r="I195" s="737"/>
      <c r="J195" s="48"/>
      <c r="K195" s="48"/>
      <c r="L195" s="306" t="s">
        <v>41</v>
      </c>
      <c r="M195" s="48"/>
      <c r="N195" s="48"/>
      <c r="O195" s="48"/>
      <c r="P195" s="48"/>
      <c r="Q195" s="287"/>
      <c r="R195" s="124"/>
      <c r="S195" s="124"/>
      <c r="T195" s="124"/>
    </row>
    <row r="196" spans="1:20" s="5" customFormat="1" ht="18.75" customHeight="1" x14ac:dyDescent="0.25">
      <c r="A196" s="732" t="s">
        <v>356</v>
      </c>
      <c r="B196" s="733"/>
      <c r="C196" s="733"/>
      <c r="D196" s="733"/>
      <c r="E196" s="734"/>
      <c r="F196" s="735"/>
      <c r="G196" s="444"/>
      <c r="H196" s="444"/>
      <c r="I196" s="445"/>
      <c r="J196" s="48"/>
      <c r="K196" s="48"/>
      <c r="L196" s="306" t="s">
        <v>42</v>
      </c>
      <c r="M196" s="48"/>
      <c r="N196" s="48"/>
      <c r="O196" s="48"/>
      <c r="P196" s="48"/>
      <c r="Q196" s="287"/>
      <c r="R196" s="124"/>
      <c r="S196" s="124"/>
      <c r="T196" s="124"/>
    </row>
    <row r="197" spans="1:20" s="48" customFormat="1" ht="18.75" customHeight="1" x14ac:dyDescent="0.25">
      <c r="A197" s="744" t="s">
        <v>357</v>
      </c>
      <c r="B197" s="745"/>
      <c r="C197" s="745"/>
      <c r="D197" s="745"/>
      <c r="E197" s="746"/>
      <c r="F197" s="735"/>
      <c r="G197" s="444"/>
      <c r="H197" s="444"/>
      <c r="I197" s="445"/>
      <c r="J197" s="744" t="s">
        <v>393</v>
      </c>
      <c r="K197" s="746"/>
      <c r="L197" s="754"/>
      <c r="M197" s="755"/>
      <c r="N197" s="1"/>
      <c r="O197" s="1"/>
      <c r="P197" s="1"/>
      <c r="Q197" s="287"/>
      <c r="R197" s="124"/>
      <c r="S197" s="124"/>
      <c r="T197" s="124"/>
    </row>
    <row r="198" spans="1:20" s="48" customFormat="1" ht="18.75" customHeight="1" x14ac:dyDescent="0.25">
      <c r="A198" s="744" t="s">
        <v>358</v>
      </c>
      <c r="B198" s="745"/>
      <c r="C198" s="745"/>
      <c r="D198" s="745"/>
      <c r="E198" s="746"/>
      <c r="F198" s="735"/>
      <c r="G198" s="444"/>
      <c r="H198" s="444"/>
      <c r="I198" s="445"/>
      <c r="L198" s="1"/>
      <c r="M198" s="1"/>
      <c r="N198" s="1"/>
      <c r="O198" s="1"/>
      <c r="P198" s="1"/>
      <c r="Q198" s="287"/>
      <c r="R198" s="124"/>
      <c r="S198" s="124"/>
      <c r="T198" s="124"/>
    </row>
    <row r="199" spans="1:20" s="48" customFormat="1" ht="18.75" customHeight="1" x14ac:dyDescent="0.25">
      <c r="A199" s="744" t="s">
        <v>359</v>
      </c>
      <c r="B199" s="745"/>
      <c r="C199" s="745"/>
      <c r="D199" s="745"/>
      <c r="E199" s="746"/>
      <c r="F199" s="735"/>
      <c r="G199" s="444"/>
      <c r="H199" s="444"/>
      <c r="I199" s="445"/>
      <c r="L199" s="1"/>
      <c r="M199" s="288"/>
      <c r="N199" s="288"/>
      <c r="O199" s="287"/>
      <c r="P199" s="287"/>
      <c r="Q199" s="287"/>
      <c r="R199" s="124"/>
      <c r="S199" s="124"/>
      <c r="T199" s="124"/>
    </row>
    <row r="200" spans="1:20" s="48" customFormat="1" ht="18.75" customHeight="1" x14ac:dyDescent="0.25">
      <c r="A200" s="744" t="s">
        <v>360</v>
      </c>
      <c r="B200" s="745"/>
      <c r="C200" s="745"/>
      <c r="D200" s="745"/>
      <c r="E200" s="746"/>
      <c r="F200" s="735"/>
      <c r="G200" s="444"/>
      <c r="H200" s="444"/>
      <c r="I200" s="445"/>
      <c r="J200" s="744" t="s">
        <v>361</v>
      </c>
      <c r="K200" s="746"/>
      <c r="L200" s="754"/>
      <c r="M200" s="755"/>
      <c r="N200" s="289" t="s">
        <v>362</v>
      </c>
      <c r="O200" s="764"/>
      <c r="P200" s="764"/>
      <c r="Q200" s="764"/>
      <c r="R200" s="764"/>
    </row>
    <row r="201" spans="1:20" s="48" customFormat="1" ht="5.25" customHeight="1" x14ac:dyDescent="0.25">
      <c r="Q201" s="307"/>
    </row>
    <row r="202" spans="1:20" s="48" customFormat="1" ht="64.5" customHeight="1" x14ac:dyDescent="0.25">
      <c r="A202" s="303"/>
      <c r="B202" s="303"/>
      <c r="C202" s="303"/>
      <c r="D202" s="304" t="s">
        <v>363</v>
      </c>
      <c r="E202" s="304" t="s">
        <v>364</v>
      </c>
      <c r="F202" s="304" t="s">
        <v>365</v>
      </c>
      <c r="G202" s="304" t="s">
        <v>366</v>
      </c>
      <c r="H202" s="304" t="s">
        <v>115</v>
      </c>
      <c r="I202" s="304" t="s">
        <v>367</v>
      </c>
      <c r="J202" s="304" t="s">
        <v>368</v>
      </c>
      <c r="K202" s="304" t="s">
        <v>369</v>
      </c>
      <c r="L202" s="304" t="s">
        <v>370</v>
      </c>
      <c r="M202" s="304" t="s">
        <v>371</v>
      </c>
      <c r="N202" s="304" t="s">
        <v>372</v>
      </c>
      <c r="O202" s="304" t="s">
        <v>373</v>
      </c>
      <c r="P202" s="305" t="s">
        <v>374</v>
      </c>
      <c r="Q202" s="305" t="s">
        <v>375</v>
      </c>
      <c r="R202" s="305" t="s">
        <v>376</v>
      </c>
      <c r="S202" s="304" t="s">
        <v>377</v>
      </c>
      <c r="T202" s="304" t="s">
        <v>378</v>
      </c>
    </row>
    <row r="203" spans="1:20" s="48" customFormat="1" ht="21" customHeight="1" x14ac:dyDescent="0.25">
      <c r="A203" s="738" t="s">
        <v>379</v>
      </c>
      <c r="B203" s="739"/>
      <c r="C203" s="740"/>
      <c r="D203" s="290"/>
      <c r="E203" s="290"/>
      <c r="F203" s="290"/>
      <c r="G203" s="290"/>
      <c r="H203" s="290"/>
      <c r="I203" s="290"/>
      <c r="J203" s="290"/>
      <c r="K203" s="290"/>
      <c r="L203" s="290"/>
      <c r="M203" s="290"/>
      <c r="N203" s="290"/>
      <c r="O203" s="290"/>
      <c r="P203" s="410"/>
      <c r="Q203" s="410"/>
      <c r="R203" s="410"/>
      <c r="S203" s="410"/>
      <c r="T203" s="299">
        <f>SUM(D203:O203)/12</f>
        <v>0</v>
      </c>
    </row>
    <row r="204" spans="1:20" s="48" customFormat="1" x14ac:dyDescent="0.25">
      <c r="A204" s="741" t="s">
        <v>380</v>
      </c>
      <c r="B204" s="742"/>
      <c r="C204" s="743"/>
      <c r="D204" s="290"/>
      <c r="E204" s="290"/>
      <c r="F204" s="290"/>
      <c r="G204" s="290"/>
      <c r="H204" s="290"/>
      <c r="I204" s="290"/>
      <c r="J204" s="290"/>
      <c r="K204" s="290"/>
      <c r="L204" s="290"/>
      <c r="M204" s="290"/>
      <c r="N204" s="290"/>
      <c r="O204" s="290"/>
      <c r="P204" s="291"/>
      <c r="Q204" s="291"/>
      <c r="R204" s="291"/>
      <c r="S204" s="291"/>
      <c r="T204" s="299">
        <f t="shared" ref="T204:T217" si="39">SUM(D204:S204)</f>
        <v>0</v>
      </c>
    </row>
    <row r="205" spans="1:20" s="48" customFormat="1" x14ac:dyDescent="0.25">
      <c r="A205" s="292" t="s">
        <v>381</v>
      </c>
      <c r="B205" s="750"/>
      <c r="C205" s="751"/>
      <c r="D205" s="300"/>
      <c r="E205" s="300"/>
      <c r="F205" s="300"/>
      <c r="G205" s="300"/>
      <c r="H205" s="300"/>
      <c r="I205" s="300"/>
      <c r="J205" s="300"/>
      <c r="K205" s="300"/>
      <c r="L205" s="300"/>
      <c r="M205" s="300"/>
      <c r="N205" s="300"/>
      <c r="O205" s="300"/>
      <c r="P205" s="299"/>
      <c r="Q205" s="299"/>
      <c r="R205" s="299"/>
      <c r="S205" s="299"/>
      <c r="T205" s="299">
        <f t="shared" si="39"/>
        <v>0</v>
      </c>
    </row>
    <row r="206" spans="1:20" s="48" customFormat="1" x14ac:dyDescent="0.25">
      <c r="A206" s="292" t="s">
        <v>381</v>
      </c>
      <c r="B206" s="750"/>
      <c r="C206" s="751"/>
      <c r="D206" s="300"/>
      <c r="E206" s="300"/>
      <c r="F206" s="300"/>
      <c r="G206" s="300"/>
      <c r="H206" s="300"/>
      <c r="I206" s="300"/>
      <c r="J206" s="300"/>
      <c r="K206" s="300"/>
      <c r="L206" s="300"/>
      <c r="M206" s="300"/>
      <c r="N206" s="300"/>
      <c r="O206" s="300"/>
      <c r="P206" s="299"/>
      <c r="Q206" s="299"/>
      <c r="R206" s="299"/>
      <c r="S206" s="299"/>
      <c r="T206" s="299">
        <f t="shared" si="39"/>
        <v>0</v>
      </c>
    </row>
    <row r="207" spans="1:20" s="48" customFormat="1" x14ac:dyDescent="0.25">
      <c r="A207" s="292" t="s">
        <v>381</v>
      </c>
      <c r="B207" s="750"/>
      <c r="C207" s="751"/>
      <c r="D207" s="300"/>
      <c r="E207" s="300"/>
      <c r="F207" s="300"/>
      <c r="G207" s="300"/>
      <c r="H207" s="300"/>
      <c r="I207" s="300"/>
      <c r="J207" s="300"/>
      <c r="K207" s="300"/>
      <c r="L207" s="300"/>
      <c r="M207" s="300"/>
      <c r="N207" s="300"/>
      <c r="O207" s="300"/>
      <c r="P207" s="299"/>
      <c r="Q207" s="299"/>
      <c r="R207" s="299"/>
      <c r="S207" s="299"/>
      <c r="T207" s="299">
        <f t="shared" si="39"/>
        <v>0</v>
      </c>
    </row>
    <row r="208" spans="1:20" s="48" customFormat="1" ht="15" customHeight="1" x14ac:dyDescent="0.25">
      <c r="A208" s="738" t="s">
        <v>390</v>
      </c>
      <c r="B208" s="739"/>
      <c r="C208" s="740"/>
      <c r="D208" s="300"/>
      <c r="E208" s="300"/>
      <c r="F208" s="300"/>
      <c r="G208" s="300"/>
      <c r="H208" s="300"/>
      <c r="I208" s="300"/>
      <c r="J208" s="300"/>
      <c r="K208" s="300"/>
      <c r="L208" s="300"/>
      <c r="M208" s="300"/>
      <c r="N208" s="300"/>
      <c r="O208" s="300"/>
      <c r="P208" s="299"/>
      <c r="Q208" s="299"/>
      <c r="R208" s="299"/>
      <c r="S208" s="299"/>
      <c r="T208" s="299">
        <f t="shared" si="39"/>
        <v>0</v>
      </c>
    </row>
    <row r="209" spans="1:20" s="48" customFormat="1" ht="25.5" customHeight="1" x14ac:dyDescent="0.25">
      <c r="A209" s="747" t="s">
        <v>391</v>
      </c>
      <c r="B209" s="748"/>
      <c r="C209" s="749"/>
      <c r="D209" s="293">
        <f>SUM(D204:D208)</f>
        <v>0</v>
      </c>
      <c r="E209" s="293">
        <f t="shared" ref="E209:O209" si="40">SUM(E204:E208)</f>
        <v>0</v>
      </c>
      <c r="F209" s="293">
        <f t="shared" si="40"/>
        <v>0</v>
      </c>
      <c r="G209" s="293">
        <f t="shared" si="40"/>
        <v>0</v>
      </c>
      <c r="H209" s="293">
        <f t="shared" si="40"/>
        <v>0</v>
      </c>
      <c r="I209" s="293">
        <f t="shared" si="40"/>
        <v>0</v>
      </c>
      <c r="J209" s="293">
        <f t="shared" si="40"/>
        <v>0</v>
      </c>
      <c r="K209" s="293">
        <f t="shared" si="40"/>
        <v>0</v>
      </c>
      <c r="L209" s="293">
        <f t="shared" si="40"/>
        <v>0</v>
      </c>
      <c r="M209" s="293">
        <f t="shared" si="40"/>
        <v>0</v>
      </c>
      <c r="N209" s="293">
        <f t="shared" si="40"/>
        <v>0</v>
      </c>
      <c r="O209" s="293">
        <f t="shared" si="40"/>
        <v>0</v>
      </c>
      <c r="P209" s="294">
        <f>SUM(P204:P208)</f>
        <v>0</v>
      </c>
      <c r="Q209" s="294">
        <f t="shared" ref="Q209:R209" si="41">SUM(Q204:Q208)</f>
        <v>0</v>
      </c>
      <c r="R209" s="294">
        <f t="shared" si="41"/>
        <v>0</v>
      </c>
      <c r="S209" s="294"/>
      <c r="T209" s="294">
        <f t="shared" si="39"/>
        <v>0</v>
      </c>
    </row>
    <row r="210" spans="1:20" s="48" customFormat="1" x14ac:dyDescent="0.25">
      <c r="A210" s="741" t="s">
        <v>382</v>
      </c>
      <c r="B210" s="743"/>
      <c r="C210" s="295">
        <v>7.2999999999999995E-2</v>
      </c>
      <c r="D210" s="300">
        <f>D209*C210</f>
        <v>0</v>
      </c>
      <c r="E210" s="300">
        <f>E209*C210</f>
        <v>0</v>
      </c>
      <c r="F210" s="300">
        <f>F209*C210</f>
        <v>0</v>
      </c>
      <c r="G210" s="300">
        <f>G209*C210</f>
        <v>0</v>
      </c>
      <c r="H210" s="300">
        <f>H209*C210</f>
        <v>0</v>
      </c>
      <c r="I210" s="300">
        <f>I209*C210</f>
        <v>0</v>
      </c>
      <c r="J210" s="300">
        <f>J209*C210</f>
        <v>0</v>
      </c>
      <c r="K210" s="300">
        <f>K209*C210</f>
        <v>0</v>
      </c>
      <c r="L210" s="300">
        <f>L209*C210</f>
        <v>0</v>
      </c>
      <c r="M210" s="300">
        <f>M209*C210</f>
        <v>0</v>
      </c>
      <c r="N210" s="300">
        <f>N209*C210</f>
        <v>0</v>
      </c>
      <c r="O210" s="300">
        <f>O209*C210</f>
        <v>0</v>
      </c>
      <c r="P210" s="300">
        <f>P209*C210</f>
        <v>0</v>
      </c>
      <c r="Q210" s="300">
        <f>Q209*C210</f>
        <v>0</v>
      </c>
      <c r="R210" s="300">
        <f>R209*C210</f>
        <v>0</v>
      </c>
      <c r="S210" s="300">
        <f>S209*C210</f>
        <v>0</v>
      </c>
      <c r="T210" s="299">
        <f t="shared" si="39"/>
        <v>0</v>
      </c>
    </row>
    <row r="211" spans="1:20" s="48" customFormat="1" x14ac:dyDescent="0.25">
      <c r="A211" s="741" t="s">
        <v>383</v>
      </c>
      <c r="B211" s="743"/>
      <c r="C211" s="295">
        <v>9.2999999999999999E-2</v>
      </c>
      <c r="D211" s="300">
        <f>D209*C211</f>
        <v>0</v>
      </c>
      <c r="E211" s="300">
        <f>E209*C211</f>
        <v>0</v>
      </c>
      <c r="F211" s="300">
        <f>F209*C211</f>
        <v>0</v>
      </c>
      <c r="G211" s="300">
        <f>G209*C211</f>
        <v>0</v>
      </c>
      <c r="H211" s="300">
        <f>H209*C211</f>
        <v>0</v>
      </c>
      <c r="I211" s="300">
        <f>I209*C211</f>
        <v>0</v>
      </c>
      <c r="J211" s="300">
        <f>J209*C211</f>
        <v>0</v>
      </c>
      <c r="K211" s="300">
        <f>K209*C211</f>
        <v>0</v>
      </c>
      <c r="L211" s="300">
        <f>L209*C211</f>
        <v>0</v>
      </c>
      <c r="M211" s="300">
        <f>M209*C211</f>
        <v>0</v>
      </c>
      <c r="N211" s="300">
        <f>N209*C211</f>
        <v>0</v>
      </c>
      <c r="O211" s="300">
        <f>O209*C211</f>
        <v>0</v>
      </c>
      <c r="P211" s="300">
        <f>P209*C211</f>
        <v>0</v>
      </c>
      <c r="Q211" s="300">
        <f>Q209*C211</f>
        <v>0</v>
      </c>
      <c r="R211" s="300">
        <f>R209*C211</f>
        <v>0</v>
      </c>
      <c r="S211" s="300">
        <f>S209*C211</f>
        <v>0</v>
      </c>
      <c r="T211" s="299">
        <f t="shared" si="39"/>
        <v>0</v>
      </c>
    </row>
    <row r="212" spans="1:20" s="48" customFormat="1" x14ac:dyDescent="0.25">
      <c r="A212" s="741" t="s">
        <v>384</v>
      </c>
      <c r="B212" s="743"/>
      <c r="C212" s="295">
        <v>1.2999999999999999E-2</v>
      </c>
      <c r="D212" s="300">
        <f>D209*C212</f>
        <v>0</v>
      </c>
      <c r="E212" s="300">
        <f>E209*C212</f>
        <v>0</v>
      </c>
      <c r="F212" s="300">
        <f>F209*C212</f>
        <v>0</v>
      </c>
      <c r="G212" s="300">
        <f>G209*C212</f>
        <v>0</v>
      </c>
      <c r="H212" s="300">
        <f>H209*C212</f>
        <v>0</v>
      </c>
      <c r="I212" s="300">
        <f>I209*C212</f>
        <v>0</v>
      </c>
      <c r="J212" s="300">
        <f>J209*C212</f>
        <v>0</v>
      </c>
      <c r="K212" s="300">
        <f>K209*C212</f>
        <v>0</v>
      </c>
      <c r="L212" s="300">
        <f>L209*C212</f>
        <v>0</v>
      </c>
      <c r="M212" s="300">
        <f>M209*C212</f>
        <v>0</v>
      </c>
      <c r="N212" s="300">
        <f>N209*C212</f>
        <v>0</v>
      </c>
      <c r="O212" s="300">
        <f>O209*C212</f>
        <v>0</v>
      </c>
      <c r="P212" s="300">
        <f>P209*C212</f>
        <v>0</v>
      </c>
      <c r="Q212" s="300">
        <f>Q209*C212</f>
        <v>0</v>
      </c>
      <c r="R212" s="300">
        <f>R209*C212</f>
        <v>0</v>
      </c>
      <c r="S212" s="300">
        <f>S209*C212</f>
        <v>0</v>
      </c>
      <c r="T212" s="299">
        <f t="shared" si="39"/>
        <v>0</v>
      </c>
    </row>
    <row r="213" spans="1:20" s="48" customFormat="1" x14ac:dyDescent="0.25">
      <c r="A213" s="741" t="s">
        <v>385</v>
      </c>
      <c r="B213" s="743"/>
      <c r="C213" s="295">
        <v>1.7000000000000001E-2</v>
      </c>
      <c r="D213" s="300">
        <f>D209*C213</f>
        <v>0</v>
      </c>
      <c r="E213" s="300">
        <f>E209*C213</f>
        <v>0</v>
      </c>
      <c r="F213" s="300">
        <f>F209*C213</f>
        <v>0</v>
      </c>
      <c r="G213" s="300">
        <f>G209*C213</f>
        <v>0</v>
      </c>
      <c r="H213" s="300">
        <f>H209*C213</f>
        <v>0</v>
      </c>
      <c r="I213" s="300">
        <f>I209*C213</f>
        <v>0</v>
      </c>
      <c r="J213" s="300">
        <f>J209*C213</f>
        <v>0</v>
      </c>
      <c r="K213" s="300">
        <f>K209*C213</f>
        <v>0</v>
      </c>
      <c r="L213" s="300">
        <f>L209*C213</f>
        <v>0</v>
      </c>
      <c r="M213" s="300">
        <f>M209*C213</f>
        <v>0</v>
      </c>
      <c r="N213" s="300">
        <f>N209*C213</f>
        <v>0</v>
      </c>
      <c r="O213" s="300">
        <f>O209*C213</f>
        <v>0</v>
      </c>
      <c r="P213" s="300">
        <f>P209*C213</f>
        <v>0</v>
      </c>
      <c r="Q213" s="300">
        <f>Q209*C213</f>
        <v>0</v>
      </c>
      <c r="R213" s="300">
        <f>R209*C213</f>
        <v>0</v>
      </c>
      <c r="S213" s="300">
        <f>S209*C213</f>
        <v>0</v>
      </c>
      <c r="T213" s="299">
        <f t="shared" si="39"/>
        <v>0</v>
      </c>
    </row>
    <row r="214" spans="1:20" s="48" customFormat="1" ht="20.25" customHeight="1" x14ac:dyDescent="0.25">
      <c r="A214" s="761" t="s">
        <v>386</v>
      </c>
      <c r="B214" s="762"/>
      <c r="C214" s="763"/>
      <c r="D214" s="293">
        <f t="shared" ref="D214:R214" si="42">SUM(D210:D213)</f>
        <v>0</v>
      </c>
      <c r="E214" s="293">
        <f t="shared" si="42"/>
        <v>0</v>
      </c>
      <c r="F214" s="293">
        <f t="shared" si="42"/>
        <v>0</v>
      </c>
      <c r="G214" s="293">
        <f t="shared" si="42"/>
        <v>0</v>
      </c>
      <c r="H214" s="293">
        <f t="shared" si="42"/>
        <v>0</v>
      </c>
      <c r="I214" s="293">
        <f t="shared" si="42"/>
        <v>0</v>
      </c>
      <c r="J214" s="293">
        <f t="shared" si="42"/>
        <v>0</v>
      </c>
      <c r="K214" s="293">
        <f t="shared" si="42"/>
        <v>0</v>
      </c>
      <c r="L214" s="293">
        <f t="shared" si="42"/>
        <v>0</v>
      </c>
      <c r="M214" s="293">
        <f t="shared" si="42"/>
        <v>0</v>
      </c>
      <c r="N214" s="293">
        <f t="shared" si="42"/>
        <v>0</v>
      </c>
      <c r="O214" s="293">
        <f t="shared" si="42"/>
        <v>0</v>
      </c>
      <c r="P214" s="294">
        <f t="shared" si="42"/>
        <v>0</v>
      </c>
      <c r="Q214" s="294">
        <f t="shared" si="42"/>
        <v>0</v>
      </c>
      <c r="R214" s="294">
        <f t="shared" si="42"/>
        <v>0</v>
      </c>
      <c r="S214" s="294"/>
      <c r="T214" s="294">
        <f t="shared" si="39"/>
        <v>0</v>
      </c>
    </row>
    <row r="215" spans="1:20" s="48" customFormat="1" x14ac:dyDescent="0.25">
      <c r="A215" s="741" t="s">
        <v>387</v>
      </c>
      <c r="B215" s="743"/>
      <c r="C215" s="295">
        <v>5.9999999999999995E-4</v>
      </c>
      <c r="D215" s="300">
        <f>D314*C215</f>
        <v>0</v>
      </c>
      <c r="E215" s="300">
        <f>E314*C215</f>
        <v>0</v>
      </c>
      <c r="F215" s="300">
        <f>F314*C215</f>
        <v>0</v>
      </c>
      <c r="G215" s="300">
        <f>G314*C215</f>
        <v>0</v>
      </c>
      <c r="H215" s="300">
        <f>H314*C215</f>
        <v>0</v>
      </c>
      <c r="I215" s="300">
        <f>I314*C215</f>
        <v>0</v>
      </c>
      <c r="J215" s="300">
        <f>J314*C215</f>
        <v>0</v>
      </c>
      <c r="K215" s="300">
        <f>K314*C215</f>
        <v>0</v>
      </c>
      <c r="L215" s="300">
        <f>L314*C215</f>
        <v>0</v>
      </c>
      <c r="M215" s="300">
        <f>M314*C215</f>
        <v>0</v>
      </c>
      <c r="N215" s="300">
        <f>N314*C215</f>
        <v>0</v>
      </c>
      <c r="O215" s="300">
        <f>O314*C215</f>
        <v>0</v>
      </c>
      <c r="P215" s="300">
        <f>P314*C215</f>
        <v>0</v>
      </c>
      <c r="Q215" s="300">
        <f>Q314*C215</f>
        <v>0</v>
      </c>
      <c r="R215" s="300">
        <f>R314*C215</f>
        <v>0</v>
      </c>
      <c r="S215" s="300">
        <f>S314*C215</f>
        <v>0</v>
      </c>
      <c r="T215" s="299">
        <f t="shared" si="39"/>
        <v>0</v>
      </c>
    </row>
    <row r="216" spans="1:20" s="48" customFormat="1" x14ac:dyDescent="0.25">
      <c r="A216" s="741" t="s">
        <v>388</v>
      </c>
      <c r="B216" s="743"/>
      <c r="C216" s="295"/>
      <c r="D216" s="300">
        <f>D214*C216</f>
        <v>0</v>
      </c>
      <c r="E216" s="300">
        <f>E314*C216</f>
        <v>0</v>
      </c>
      <c r="F216" s="300">
        <f>F314*C216</f>
        <v>0</v>
      </c>
      <c r="G216" s="300">
        <f>G314*C216</f>
        <v>0</v>
      </c>
      <c r="H216" s="300">
        <f>H314*C216</f>
        <v>0</v>
      </c>
      <c r="I216" s="300">
        <f>I314*C216</f>
        <v>0</v>
      </c>
      <c r="J216" s="300">
        <f>J314*C216</f>
        <v>0</v>
      </c>
      <c r="K216" s="300">
        <f>K314*C216</f>
        <v>0</v>
      </c>
      <c r="L216" s="300">
        <f>L314*C216</f>
        <v>0</v>
      </c>
      <c r="M216" s="300">
        <f>M314*C216</f>
        <v>0</v>
      </c>
      <c r="N216" s="300">
        <f>N314*C216</f>
        <v>0</v>
      </c>
      <c r="O216" s="300">
        <f>O314*C216</f>
        <v>0</v>
      </c>
      <c r="P216" s="300">
        <f>P314*C216</f>
        <v>0</v>
      </c>
      <c r="Q216" s="300">
        <f>Q314*C216</f>
        <v>0</v>
      </c>
      <c r="R216" s="300">
        <f>R314*C216</f>
        <v>0</v>
      </c>
      <c r="S216" s="300">
        <f>S314*C216</f>
        <v>0</v>
      </c>
      <c r="T216" s="299">
        <f t="shared" si="39"/>
        <v>0</v>
      </c>
    </row>
    <row r="217" spans="1:20" s="48" customFormat="1" ht="15.75" thickBot="1" x14ac:dyDescent="0.3">
      <c r="A217" s="759" t="s">
        <v>389</v>
      </c>
      <c r="B217" s="760"/>
      <c r="C217" s="296"/>
      <c r="D217" s="301">
        <f>D214*C217</f>
        <v>0</v>
      </c>
      <c r="E217" s="301">
        <f>E214*C217</f>
        <v>0</v>
      </c>
      <c r="F217" s="301">
        <f>F214*C217</f>
        <v>0</v>
      </c>
      <c r="G217" s="301">
        <f>G214*C217</f>
        <v>0</v>
      </c>
      <c r="H217" s="301">
        <f>H214*C217</f>
        <v>0</v>
      </c>
      <c r="I217" s="301">
        <f>I214*C217</f>
        <v>0</v>
      </c>
      <c r="J217" s="301">
        <f>J214*C217</f>
        <v>0</v>
      </c>
      <c r="K217" s="301">
        <f>K214*C217</f>
        <v>0</v>
      </c>
      <c r="L217" s="301">
        <f>L214*C217</f>
        <v>0</v>
      </c>
      <c r="M217" s="301">
        <f>M214*C217</f>
        <v>0</v>
      </c>
      <c r="N217" s="301">
        <f>N214*C217</f>
        <v>0</v>
      </c>
      <c r="O217" s="301">
        <f>O214*C217</f>
        <v>0</v>
      </c>
      <c r="P217" s="301">
        <f>P214*C217</f>
        <v>0</v>
      </c>
      <c r="Q217" s="301">
        <f>Q214*C217</f>
        <v>0</v>
      </c>
      <c r="R217" s="301">
        <f>R214*C217</f>
        <v>0</v>
      </c>
      <c r="S217" s="301">
        <f>S214*C217</f>
        <v>0</v>
      </c>
      <c r="T217" s="302">
        <f t="shared" si="39"/>
        <v>0</v>
      </c>
    </row>
    <row r="218" spans="1:20" s="48" customFormat="1" ht="27" customHeight="1" thickTop="1" x14ac:dyDescent="0.25">
      <c r="A218" s="756" t="s">
        <v>392</v>
      </c>
      <c r="B218" s="757"/>
      <c r="C218" s="758"/>
      <c r="D218" s="297">
        <f>D209+D214+D215+D216+D217</f>
        <v>0</v>
      </c>
      <c r="E218" s="297">
        <f t="shared" ref="E218:S218" si="43">E209+E214+E215+E216+E217</f>
        <v>0</v>
      </c>
      <c r="F218" s="297">
        <f t="shared" si="43"/>
        <v>0</v>
      </c>
      <c r="G218" s="297">
        <f t="shared" si="43"/>
        <v>0</v>
      </c>
      <c r="H218" s="297">
        <f t="shared" si="43"/>
        <v>0</v>
      </c>
      <c r="I218" s="297">
        <f t="shared" si="43"/>
        <v>0</v>
      </c>
      <c r="J218" s="297">
        <f t="shared" si="43"/>
        <v>0</v>
      </c>
      <c r="K218" s="297">
        <f t="shared" si="43"/>
        <v>0</v>
      </c>
      <c r="L218" s="297">
        <f t="shared" si="43"/>
        <v>0</v>
      </c>
      <c r="M218" s="297">
        <f t="shared" si="43"/>
        <v>0</v>
      </c>
      <c r="N218" s="297">
        <f t="shared" si="43"/>
        <v>0</v>
      </c>
      <c r="O218" s="297">
        <f t="shared" si="43"/>
        <v>0</v>
      </c>
      <c r="P218" s="297">
        <f t="shared" si="43"/>
        <v>0</v>
      </c>
      <c r="Q218" s="297">
        <f t="shared" si="43"/>
        <v>0</v>
      </c>
      <c r="R218" s="297">
        <f t="shared" si="43"/>
        <v>0</v>
      </c>
      <c r="S218" s="297">
        <f t="shared" si="43"/>
        <v>0</v>
      </c>
      <c r="T218" s="298">
        <f>SUM(D218:S218)</f>
        <v>0</v>
      </c>
    </row>
    <row r="219" spans="1:20" s="5" customFormat="1" ht="18.75" customHeight="1" x14ac:dyDescent="0.25">
      <c r="A219" s="736" t="s">
        <v>355</v>
      </c>
      <c r="B219" s="736"/>
      <c r="C219" s="736"/>
      <c r="D219" s="736"/>
      <c r="E219" s="736"/>
      <c r="F219" s="737"/>
      <c r="G219" s="737"/>
      <c r="H219" s="737"/>
      <c r="I219" s="737"/>
      <c r="J219" s="48"/>
      <c r="K219" s="48"/>
      <c r="L219" s="306" t="s">
        <v>41</v>
      </c>
      <c r="M219" s="48"/>
      <c r="N219" s="48"/>
      <c r="O219" s="48"/>
      <c r="P219" s="48"/>
      <c r="Q219" s="287"/>
      <c r="R219" s="124"/>
      <c r="S219" s="124"/>
      <c r="T219" s="124"/>
    </row>
    <row r="220" spans="1:20" s="5" customFormat="1" ht="18.75" customHeight="1" x14ac:dyDescent="0.25">
      <c r="A220" s="732" t="s">
        <v>356</v>
      </c>
      <c r="B220" s="733"/>
      <c r="C220" s="733"/>
      <c r="D220" s="733"/>
      <c r="E220" s="734"/>
      <c r="F220" s="735"/>
      <c r="G220" s="444"/>
      <c r="H220" s="444"/>
      <c r="I220" s="445"/>
      <c r="J220" s="48"/>
      <c r="K220" s="48"/>
      <c r="L220" s="306" t="s">
        <v>42</v>
      </c>
      <c r="M220" s="48"/>
      <c r="N220" s="48"/>
      <c r="O220" s="48"/>
      <c r="P220" s="48"/>
      <c r="Q220" s="287"/>
      <c r="R220" s="124"/>
      <c r="S220" s="124"/>
      <c r="T220" s="124"/>
    </row>
    <row r="221" spans="1:20" s="48" customFormat="1" ht="18.75" customHeight="1" x14ac:dyDescent="0.25">
      <c r="A221" s="744" t="s">
        <v>357</v>
      </c>
      <c r="B221" s="745"/>
      <c r="C221" s="745"/>
      <c r="D221" s="745"/>
      <c r="E221" s="746"/>
      <c r="F221" s="735"/>
      <c r="G221" s="444"/>
      <c r="H221" s="444"/>
      <c r="I221" s="445"/>
      <c r="J221" s="744" t="s">
        <v>393</v>
      </c>
      <c r="K221" s="746"/>
      <c r="L221" s="754"/>
      <c r="M221" s="755"/>
      <c r="N221" s="1"/>
      <c r="O221" s="1"/>
      <c r="P221" s="1"/>
      <c r="Q221" s="287"/>
      <c r="R221" s="124"/>
      <c r="S221" s="124"/>
      <c r="T221" s="124"/>
    </row>
    <row r="222" spans="1:20" s="48" customFormat="1" ht="18.75" customHeight="1" x14ac:dyDescent="0.25">
      <c r="A222" s="744" t="s">
        <v>358</v>
      </c>
      <c r="B222" s="745"/>
      <c r="C222" s="745"/>
      <c r="D222" s="745"/>
      <c r="E222" s="746"/>
      <c r="F222" s="735"/>
      <c r="G222" s="444"/>
      <c r="H222" s="444"/>
      <c r="I222" s="445"/>
      <c r="L222" s="1"/>
      <c r="M222" s="1"/>
      <c r="N222" s="1"/>
      <c r="O222" s="1"/>
      <c r="P222" s="1"/>
      <c r="Q222" s="287"/>
      <c r="R222" s="124"/>
      <c r="S222" s="124"/>
      <c r="T222" s="124"/>
    </row>
    <row r="223" spans="1:20" s="48" customFormat="1" ht="18.75" customHeight="1" x14ac:dyDescent="0.25">
      <c r="A223" s="744" t="s">
        <v>359</v>
      </c>
      <c r="B223" s="745"/>
      <c r="C223" s="745"/>
      <c r="D223" s="745"/>
      <c r="E223" s="746"/>
      <c r="F223" s="735"/>
      <c r="G223" s="444"/>
      <c r="H223" s="444"/>
      <c r="I223" s="445"/>
      <c r="L223" s="1"/>
      <c r="M223" s="288"/>
      <c r="N223" s="288"/>
      <c r="O223" s="287"/>
      <c r="P223" s="287"/>
      <c r="Q223" s="287"/>
      <c r="R223" s="124"/>
      <c r="S223" s="124"/>
      <c r="T223" s="124"/>
    </row>
    <row r="224" spans="1:20" s="48" customFormat="1" ht="18.75" customHeight="1" x14ac:dyDescent="0.25">
      <c r="A224" s="744" t="s">
        <v>360</v>
      </c>
      <c r="B224" s="745"/>
      <c r="C224" s="745"/>
      <c r="D224" s="745"/>
      <c r="E224" s="746"/>
      <c r="F224" s="735"/>
      <c r="G224" s="444"/>
      <c r="H224" s="444"/>
      <c r="I224" s="445"/>
      <c r="J224" s="744" t="s">
        <v>361</v>
      </c>
      <c r="K224" s="746"/>
      <c r="L224" s="754"/>
      <c r="M224" s="755"/>
      <c r="N224" s="289" t="s">
        <v>362</v>
      </c>
      <c r="O224" s="764"/>
      <c r="P224" s="764"/>
      <c r="Q224" s="764"/>
      <c r="R224" s="764"/>
    </row>
    <row r="225" spans="1:20" s="48" customFormat="1" ht="5.25" customHeight="1" x14ac:dyDescent="0.25">
      <c r="Q225" s="307"/>
    </row>
    <row r="226" spans="1:20" s="48" customFormat="1" ht="64.5" customHeight="1" x14ac:dyDescent="0.25">
      <c r="A226" s="303"/>
      <c r="B226" s="303"/>
      <c r="C226" s="303"/>
      <c r="D226" s="304" t="s">
        <v>363</v>
      </c>
      <c r="E226" s="304" t="s">
        <v>364</v>
      </c>
      <c r="F226" s="304" t="s">
        <v>365</v>
      </c>
      <c r="G226" s="304" t="s">
        <v>366</v>
      </c>
      <c r="H226" s="304" t="s">
        <v>115</v>
      </c>
      <c r="I226" s="304" t="s">
        <v>367</v>
      </c>
      <c r="J226" s="304" t="s">
        <v>368</v>
      </c>
      <c r="K226" s="304" t="s">
        <v>369</v>
      </c>
      <c r="L226" s="304" t="s">
        <v>370</v>
      </c>
      <c r="M226" s="304" t="s">
        <v>371</v>
      </c>
      <c r="N226" s="304" t="s">
        <v>372</v>
      </c>
      <c r="O226" s="304" t="s">
        <v>373</v>
      </c>
      <c r="P226" s="305" t="s">
        <v>374</v>
      </c>
      <c r="Q226" s="305" t="s">
        <v>375</v>
      </c>
      <c r="R226" s="305" t="s">
        <v>376</v>
      </c>
      <c r="S226" s="304" t="s">
        <v>377</v>
      </c>
      <c r="T226" s="304" t="s">
        <v>378</v>
      </c>
    </row>
    <row r="227" spans="1:20" s="48" customFormat="1" ht="21" customHeight="1" x14ac:dyDescent="0.25">
      <c r="A227" s="738" t="s">
        <v>379</v>
      </c>
      <c r="B227" s="739"/>
      <c r="C227" s="740"/>
      <c r="D227" s="290"/>
      <c r="E227" s="290"/>
      <c r="F227" s="290"/>
      <c r="G227" s="290"/>
      <c r="H227" s="290"/>
      <c r="I227" s="290"/>
      <c r="J227" s="290"/>
      <c r="K227" s="290"/>
      <c r="L227" s="290"/>
      <c r="M227" s="290"/>
      <c r="N227" s="290"/>
      <c r="O227" s="290"/>
      <c r="P227" s="410"/>
      <c r="Q227" s="410"/>
      <c r="R227" s="410"/>
      <c r="S227" s="410"/>
      <c r="T227" s="299">
        <f>SUM(D227:O227)/12</f>
        <v>0</v>
      </c>
    </row>
    <row r="228" spans="1:20" s="48" customFormat="1" x14ac:dyDescent="0.25">
      <c r="A228" s="741" t="s">
        <v>380</v>
      </c>
      <c r="B228" s="742"/>
      <c r="C228" s="743"/>
      <c r="D228" s="290"/>
      <c r="E228" s="290"/>
      <c r="F228" s="290"/>
      <c r="G228" s="290"/>
      <c r="H228" s="290"/>
      <c r="I228" s="290"/>
      <c r="J228" s="290"/>
      <c r="K228" s="290"/>
      <c r="L228" s="290"/>
      <c r="M228" s="290"/>
      <c r="N228" s="290"/>
      <c r="O228" s="290"/>
      <c r="P228" s="291"/>
      <c r="Q228" s="291"/>
      <c r="R228" s="291"/>
      <c r="S228" s="291"/>
      <c r="T228" s="299">
        <f t="shared" ref="T228:T241" si="44">SUM(D228:S228)</f>
        <v>0</v>
      </c>
    </row>
    <row r="229" spans="1:20" s="48" customFormat="1" x14ac:dyDescent="0.25">
      <c r="A229" s="292" t="s">
        <v>381</v>
      </c>
      <c r="B229" s="750"/>
      <c r="C229" s="751"/>
      <c r="D229" s="300"/>
      <c r="E229" s="300"/>
      <c r="F229" s="300"/>
      <c r="G229" s="300"/>
      <c r="H229" s="300"/>
      <c r="I229" s="300"/>
      <c r="J229" s="300"/>
      <c r="K229" s="300"/>
      <c r="L229" s="300"/>
      <c r="M229" s="300"/>
      <c r="N229" s="300"/>
      <c r="O229" s="300"/>
      <c r="P229" s="299"/>
      <c r="Q229" s="299"/>
      <c r="R229" s="299"/>
      <c r="S229" s="299"/>
      <c r="T229" s="299">
        <f t="shared" si="44"/>
        <v>0</v>
      </c>
    </row>
    <row r="230" spans="1:20" s="48" customFormat="1" x14ac:dyDescent="0.25">
      <c r="A230" s="292" t="s">
        <v>381</v>
      </c>
      <c r="B230" s="750"/>
      <c r="C230" s="751"/>
      <c r="D230" s="300"/>
      <c r="E230" s="300"/>
      <c r="F230" s="300"/>
      <c r="G230" s="300"/>
      <c r="H230" s="300"/>
      <c r="I230" s="300"/>
      <c r="J230" s="300"/>
      <c r="K230" s="300"/>
      <c r="L230" s="300"/>
      <c r="M230" s="300"/>
      <c r="N230" s="300"/>
      <c r="O230" s="300"/>
      <c r="P230" s="299"/>
      <c r="Q230" s="299"/>
      <c r="R230" s="299"/>
      <c r="S230" s="299"/>
      <c r="T230" s="299">
        <f t="shared" si="44"/>
        <v>0</v>
      </c>
    </row>
    <row r="231" spans="1:20" s="48" customFormat="1" x14ac:dyDescent="0.25">
      <c r="A231" s="292" t="s">
        <v>381</v>
      </c>
      <c r="B231" s="750"/>
      <c r="C231" s="751"/>
      <c r="D231" s="300"/>
      <c r="E231" s="300"/>
      <c r="F231" s="300"/>
      <c r="G231" s="300"/>
      <c r="H231" s="300"/>
      <c r="I231" s="300"/>
      <c r="J231" s="300"/>
      <c r="K231" s="300"/>
      <c r="L231" s="300"/>
      <c r="M231" s="300"/>
      <c r="N231" s="300"/>
      <c r="O231" s="300"/>
      <c r="P231" s="299"/>
      <c r="Q231" s="299"/>
      <c r="R231" s="299"/>
      <c r="S231" s="299"/>
      <c r="T231" s="299">
        <f t="shared" si="44"/>
        <v>0</v>
      </c>
    </row>
    <row r="232" spans="1:20" s="48" customFormat="1" ht="15" customHeight="1" x14ac:dyDescent="0.25">
      <c r="A232" s="738" t="s">
        <v>390</v>
      </c>
      <c r="B232" s="739"/>
      <c r="C232" s="740"/>
      <c r="D232" s="300"/>
      <c r="E232" s="300"/>
      <c r="F232" s="300"/>
      <c r="G232" s="300"/>
      <c r="H232" s="300"/>
      <c r="I232" s="300"/>
      <c r="J232" s="300"/>
      <c r="K232" s="300"/>
      <c r="L232" s="300"/>
      <c r="M232" s="300"/>
      <c r="N232" s="300"/>
      <c r="O232" s="300"/>
      <c r="P232" s="299"/>
      <c r="Q232" s="299"/>
      <c r="R232" s="299"/>
      <c r="S232" s="299"/>
      <c r="T232" s="299">
        <f t="shared" si="44"/>
        <v>0</v>
      </c>
    </row>
    <row r="233" spans="1:20" s="48" customFormat="1" ht="25.5" customHeight="1" x14ac:dyDescent="0.25">
      <c r="A233" s="747" t="s">
        <v>391</v>
      </c>
      <c r="B233" s="748"/>
      <c r="C233" s="749"/>
      <c r="D233" s="293">
        <f>SUM(D228:D232)</f>
        <v>0</v>
      </c>
      <c r="E233" s="293">
        <f t="shared" ref="E233:O233" si="45">SUM(E228:E232)</f>
        <v>0</v>
      </c>
      <c r="F233" s="293">
        <f t="shared" si="45"/>
        <v>0</v>
      </c>
      <c r="G233" s="293">
        <f t="shared" si="45"/>
        <v>0</v>
      </c>
      <c r="H233" s="293">
        <f t="shared" si="45"/>
        <v>0</v>
      </c>
      <c r="I233" s="293">
        <f t="shared" si="45"/>
        <v>0</v>
      </c>
      <c r="J233" s="293">
        <f t="shared" si="45"/>
        <v>0</v>
      </c>
      <c r="K233" s="293">
        <f t="shared" si="45"/>
        <v>0</v>
      </c>
      <c r="L233" s="293">
        <f t="shared" si="45"/>
        <v>0</v>
      </c>
      <c r="M233" s="293">
        <f t="shared" si="45"/>
        <v>0</v>
      </c>
      <c r="N233" s="293">
        <f t="shared" si="45"/>
        <v>0</v>
      </c>
      <c r="O233" s="293">
        <f t="shared" si="45"/>
        <v>0</v>
      </c>
      <c r="P233" s="294">
        <f>SUM(P228:P232)</f>
        <v>0</v>
      </c>
      <c r="Q233" s="294">
        <f t="shared" ref="Q233:R233" si="46">SUM(Q228:Q232)</f>
        <v>0</v>
      </c>
      <c r="R233" s="294">
        <f t="shared" si="46"/>
        <v>0</v>
      </c>
      <c r="S233" s="294"/>
      <c r="T233" s="294">
        <f t="shared" si="44"/>
        <v>0</v>
      </c>
    </row>
    <row r="234" spans="1:20" s="48" customFormat="1" x14ac:dyDescent="0.25">
      <c r="A234" s="741" t="s">
        <v>382</v>
      </c>
      <c r="B234" s="743"/>
      <c r="C234" s="295">
        <v>7.2999999999999995E-2</v>
      </c>
      <c r="D234" s="300">
        <f>D233*C234</f>
        <v>0</v>
      </c>
      <c r="E234" s="300">
        <f>E233*C234</f>
        <v>0</v>
      </c>
      <c r="F234" s="300">
        <f>F233*C234</f>
        <v>0</v>
      </c>
      <c r="G234" s="300">
        <f>G233*C234</f>
        <v>0</v>
      </c>
      <c r="H234" s="300">
        <f>H233*C234</f>
        <v>0</v>
      </c>
      <c r="I234" s="300">
        <f>I233*C234</f>
        <v>0</v>
      </c>
      <c r="J234" s="300">
        <f>J233*C234</f>
        <v>0</v>
      </c>
      <c r="K234" s="300">
        <f>K233*C234</f>
        <v>0</v>
      </c>
      <c r="L234" s="300">
        <f>L233*C234</f>
        <v>0</v>
      </c>
      <c r="M234" s="300">
        <f>M233*C234</f>
        <v>0</v>
      </c>
      <c r="N234" s="300">
        <f>N233*C234</f>
        <v>0</v>
      </c>
      <c r="O234" s="300">
        <f>O233*C234</f>
        <v>0</v>
      </c>
      <c r="P234" s="300">
        <f>P233*C234</f>
        <v>0</v>
      </c>
      <c r="Q234" s="300">
        <f>Q233*C234</f>
        <v>0</v>
      </c>
      <c r="R234" s="300">
        <f>R233*C234</f>
        <v>0</v>
      </c>
      <c r="S234" s="300">
        <f>S233*C234</f>
        <v>0</v>
      </c>
      <c r="T234" s="299">
        <f t="shared" si="44"/>
        <v>0</v>
      </c>
    </row>
    <row r="235" spans="1:20" s="48" customFormat="1" x14ac:dyDescent="0.25">
      <c r="A235" s="741" t="s">
        <v>383</v>
      </c>
      <c r="B235" s="743"/>
      <c r="C235" s="295">
        <v>9.2999999999999999E-2</v>
      </c>
      <c r="D235" s="300">
        <f>D233*C235</f>
        <v>0</v>
      </c>
      <c r="E235" s="300">
        <f>E233*C235</f>
        <v>0</v>
      </c>
      <c r="F235" s="300">
        <f>F233*C235</f>
        <v>0</v>
      </c>
      <c r="G235" s="300">
        <f>G233*C235</f>
        <v>0</v>
      </c>
      <c r="H235" s="300">
        <f>H233*C235</f>
        <v>0</v>
      </c>
      <c r="I235" s="300">
        <f>I233*C235</f>
        <v>0</v>
      </c>
      <c r="J235" s="300">
        <f>J233*C235</f>
        <v>0</v>
      </c>
      <c r="K235" s="300">
        <f>K233*C235</f>
        <v>0</v>
      </c>
      <c r="L235" s="300">
        <f>L233*C235</f>
        <v>0</v>
      </c>
      <c r="M235" s="300">
        <f>M233*C235</f>
        <v>0</v>
      </c>
      <c r="N235" s="300">
        <f>N233*C235</f>
        <v>0</v>
      </c>
      <c r="O235" s="300">
        <f>O233*C235</f>
        <v>0</v>
      </c>
      <c r="P235" s="300">
        <f>P233*C235</f>
        <v>0</v>
      </c>
      <c r="Q235" s="300">
        <f>Q233*C235</f>
        <v>0</v>
      </c>
      <c r="R235" s="300">
        <f>R233*C235</f>
        <v>0</v>
      </c>
      <c r="S235" s="300">
        <f>S233*C235</f>
        <v>0</v>
      </c>
      <c r="T235" s="299">
        <f t="shared" si="44"/>
        <v>0</v>
      </c>
    </row>
    <row r="236" spans="1:20" s="48" customFormat="1" x14ac:dyDescent="0.25">
      <c r="A236" s="741" t="s">
        <v>384</v>
      </c>
      <c r="B236" s="743"/>
      <c r="C236" s="295">
        <v>1.2999999999999999E-2</v>
      </c>
      <c r="D236" s="300">
        <f>D233*C236</f>
        <v>0</v>
      </c>
      <c r="E236" s="300">
        <f>E233*C236</f>
        <v>0</v>
      </c>
      <c r="F236" s="300">
        <f>F233*C236</f>
        <v>0</v>
      </c>
      <c r="G236" s="300">
        <f>G233*C236</f>
        <v>0</v>
      </c>
      <c r="H236" s="300">
        <f>H233*C236</f>
        <v>0</v>
      </c>
      <c r="I236" s="300">
        <f>I233*C236</f>
        <v>0</v>
      </c>
      <c r="J236" s="300">
        <f>J233*C236</f>
        <v>0</v>
      </c>
      <c r="K236" s="300">
        <f>K233*C236</f>
        <v>0</v>
      </c>
      <c r="L236" s="300">
        <f>L233*C236</f>
        <v>0</v>
      </c>
      <c r="M236" s="300">
        <f>M233*C236</f>
        <v>0</v>
      </c>
      <c r="N236" s="300">
        <f>N233*C236</f>
        <v>0</v>
      </c>
      <c r="O236" s="300">
        <f>O233*C236</f>
        <v>0</v>
      </c>
      <c r="P236" s="300">
        <f>P233*C236</f>
        <v>0</v>
      </c>
      <c r="Q236" s="300">
        <f>Q233*C236</f>
        <v>0</v>
      </c>
      <c r="R236" s="300">
        <f>R233*C236</f>
        <v>0</v>
      </c>
      <c r="S236" s="300">
        <f>S233*C236</f>
        <v>0</v>
      </c>
      <c r="T236" s="299">
        <f t="shared" si="44"/>
        <v>0</v>
      </c>
    </row>
    <row r="237" spans="1:20" s="48" customFormat="1" x14ac:dyDescent="0.25">
      <c r="A237" s="741" t="s">
        <v>385</v>
      </c>
      <c r="B237" s="743"/>
      <c r="C237" s="295">
        <v>1.7000000000000001E-2</v>
      </c>
      <c r="D237" s="300">
        <f>D233*C237</f>
        <v>0</v>
      </c>
      <c r="E237" s="300">
        <f>E233*C237</f>
        <v>0</v>
      </c>
      <c r="F237" s="300">
        <f>F233*C237</f>
        <v>0</v>
      </c>
      <c r="G237" s="300">
        <f>G233*C237</f>
        <v>0</v>
      </c>
      <c r="H237" s="300">
        <f>H233*C237</f>
        <v>0</v>
      </c>
      <c r="I237" s="300">
        <f>I233*C237</f>
        <v>0</v>
      </c>
      <c r="J237" s="300">
        <f>J233*C237</f>
        <v>0</v>
      </c>
      <c r="K237" s="300">
        <f>K233*C237</f>
        <v>0</v>
      </c>
      <c r="L237" s="300">
        <f>L233*C237</f>
        <v>0</v>
      </c>
      <c r="M237" s="300">
        <f>M233*C237</f>
        <v>0</v>
      </c>
      <c r="N237" s="300">
        <f>N233*C237</f>
        <v>0</v>
      </c>
      <c r="O237" s="300">
        <f>O233*C237</f>
        <v>0</v>
      </c>
      <c r="P237" s="300">
        <f>P233*C237</f>
        <v>0</v>
      </c>
      <c r="Q237" s="300">
        <f>Q233*C237</f>
        <v>0</v>
      </c>
      <c r="R237" s="300">
        <f>R233*C237</f>
        <v>0</v>
      </c>
      <c r="S237" s="300">
        <f>S233*C237</f>
        <v>0</v>
      </c>
      <c r="T237" s="299">
        <f t="shared" si="44"/>
        <v>0</v>
      </c>
    </row>
    <row r="238" spans="1:20" s="48" customFormat="1" ht="20.25" customHeight="1" x14ac:dyDescent="0.25">
      <c r="A238" s="761" t="s">
        <v>386</v>
      </c>
      <c r="B238" s="762"/>
      <c r="C238" s="763"/>
      <c r="D238" s="293">
        <f t="shared" ref="D238:R238" si="47">SUM(D234:D237)</f>
        <v>0</v>
      </c>
      <c r="E238" s="293">
        <f t="shared" si="47"/>
        <v>0</v>
      </c>
      <c r="F238" s="293">
        <f t="shared" si="47"/>
        <v>0</v>
      </c>
      <c r="G238" s="293">
        <f t="shared" si="47"/>
        <v>0</v>
      </c>
      <c r="H238" s="293">
        <f t="shared" si="47"/>
        <v>0</v>
      </c>
      <c r="I238" s="293">
        <f t="shared" si="47"/>
        <v>0</v>
      </c>
      <c r="J238" s="293">
        <f t="shared" si="47"/>
        <v>0</v>
      </c>
      <c r="K238" s="293">
        <f t="shared" si="47"/>
        <v>0</v>
      </c>
      <c r="L238" s="293">
        <f t="shared" si="47"/>
        <v>0</v>
      </c>
      <c r="M238" s="293">
        <f t="shared" si="47"/>
        <v>0</v>
      </c>
      <c r="N238" s="293">
        <f t="shared" si="47"/>
        <v>0</v>
      </c>
      <c r="O238" s="293">
        <f t="shared" si="47"/>
        <v>0</v>
      </c>
      <c r="P238" s="294">
        <f t="shared" si="47"/>
        <v>0</v>
      </c>
      <c r="Q238" s="294">
        <f t="shared" si="47"/>
        <v>0</v>
      </c>
      <c r="R238" s="294">
        <f t="shared" si="47"/>
        <v>0</v>
      </c>
      <c r="S238" s="294"/>
      <c r="T238" s="294">
        <f t="shared" si="44"/>
        <v>0</v>
      </c>
    </row>
    <row r="239" spans="1:20" s="48" customFormat="1" x14ac:dyDescent="0.25">
      <c r="A239" s="741" t="s">
        <v>387</v>
      </c>
      <c r="B239" s="743"/>
      <c r="C239" s="295">
        <v>5.9999999999999995E-4</v>
      </c>
      <c r="D239" s="300">
        <f>D338*C239</f>
        <v>0</v>
      </c>
      <c r="E239" s="300">
        <f>E338*C239</f>
        <v>0</v>
      </c>
      <c r="F239" s="300">
        <f>F338*C239</f>
        <v>0</v>
      </c>
      <c r="G239" s="300">
        <f>G338*C239</f>
        <v>0</v>
      </c>
      <c r="H239" s="300">
        <f>H338*C239</f>
        <v>0</v>
      </c>
      <c r="I239" s="300">
        <f>I338*C239</f>
        <v>0</v>
      </c>
      <c r="J239" s="300">
        <f>J338*C239</f>
        <v>0</v>
      </c>
      <c r="K239" s="300">
        <f>K338*C239</f>
        <v>0</v>
      </c>
      <c r="L239" s="300">
        <f>L338*C239</f>
        <v>0</v>
      </c>
      <c r="M239" s="300">
        <f>M338*C239</f>
        <v>0</v>
      </c>
      <c r="N239" s="300">
        <f>N338*C239</f>
        <v>0</v>
      </c>
      <c r="O239" s="300">
        <f>O338*C239</f>
        <v>0</v>
      </c>
      <c r="P239" s="300">
        <f>P338*C239</f>
        <v>0</v>
      </c>
      <c r="Q239" s="300">
        <f>Q338*C239</f>
        <v>0</v>
      </c>
      <c r="R239" s="300">
        <f>R338*C239</f>
        <v>0</v>
      </c>
      <c r="S239" s="300">
        <f>S338*C239</f>
        <v>0</v>
      </c>
      <c r="T239" s="299">
        <f t="shared" si="44"/>
        <v>0</v>
      </c>
    </row>
    <row r="240" spans="1:20" s="48" customFormat="1" x14ac:dyDescent="0.25">
      <c r="A240" s="741" t="s">
        <v>388</v>
      </c>
      <c r="B240" s="743"/>
      <c r="C240" s="295"/>
      <c r="D240" s="300">
        <f>D238*C240</f>
        <v>0</v>
      </c>
      <c r="E240" s="300">
        <f>E338*C240</f>
        <v>0</v>
      </c>
      <c r="F240" s="300">
        <f>F338*C240</f>
        <v>0</v>
      </c>
      <c r="G240" s="300">
        <f>G338*C240</f>
        <v>0</v>
      </c>
      <c r="H240" s="300">
        <f>H338*C240</f>
        <v>0</v>
      </c>
      <c r="I240" s="300">
        <f>I338*C240</f>
        <v>0</v>
      </c>
      <c r="J240" s="300">
        <f>J338*C240</f>
        <v>0</v>
      </c>
      <c r="K240" s="300">
        <f>K338*C240</f>
        <v>0</v>
      </c>
      <c r="L240" s="300">
        <f>L338*C240</f>
        <v>0</v>
      </c>
      <c r="M240" s="300">
        <f>M338*C240</f>
        <v>0</v>
      </c>
      <c r="N240" s="300">
        <f>N338*C240</f>
        <v>0</v>
      </c>
      <c r="O240" s="300">
        <f>O338*C240</f>
        <v>0</v>
      </c>
      <c r="P240" s="300">
        <f>P338*C240</f>
        <v>0</v>
      </c>
      <c r="Q240" s="300">
        <f>Q338*C240</f>
        <v>0</v>
      </c>
      <c r="R240" s="300">
        <f>R338*C240</f>
        <v>0</v>
      </c>
      <c r="S240" s="300">
        <f>S338*C240</f>
        <v>0</v>
      </c>
      <c r="T240" s="299">
        <f t="shared" si="44"/>
        <v>0</v>
      </c>
    </row>
    <row r="241" spans="1:20" s="48" customFormat="1" ht="15.75" thickBot="1" x14ac:dyDescent="0.3">
      <c r="A241" s="759" t="s">
        <v>389</v>
      </c>
      <c r="B241" s="760"/>
      <c r="C241" s="296"/>
      <c r="D241" s="301">
        <f>D238*C241</f>
        <v>0</v>
      </c>
      <c r="E241" s="301">
        <f>E238*C241</f>
        <v>0</v>
      </c>
      <c r="F241" s="301">
        <f>F238*C241</f>
        <v>0</v>
      </c>
      <c r="G241" s="301">
        <f>G238*C241</f>
        <v>0</v>
      </c>
      <c r="H241" s="301">
        <f>H238*C241</f>
        <v>0</v>
      </c>
      <c r="I241" s="301">
        <f>I238*C241</f>
        <v>0</v>
      </c>
      <c r="J241" s="301">
        <f>J238*C241</f>
        <v>0</v>
      </c>
      <c r="K241" s="301">
        <f>K238*C241</f>
        <v>0</v>
      </c>
      <c r="L241" s="301">
        <f>L238*C241</f>
        <v>0</v>
      </c>
      <c r="M241" s="301">
        <f>M238*C241</f>
        <v>0</v>
      </c>
      <c r="N241" s="301">
        <f>N238*C241</f>
        <v>0</v>
      </c>
      <c r="O241" s="301">
        <f>O238*C241</f>
        <v>0</v>
      </c>
      <c r="P241" s="301">
        <f>P238*C241</f>
        <v>0</v>
      </c>
      <c r="Q241" s="301">
        <f>Q238*C241</f>
        <v>0</v>
      </c>
      <c r="R241" s="301">
        <f>R238*C241</f>
        <v>0</v>
      </c>
      <c r="S241" s="301">
        <f>S238*C241</f>
        <v>0</v>
      </c>
      <c r="T241" s="302">
        <f t="shared" si="44"/>
        <v>0</v>
      </c>
    </row>
    <row r="242" spans="1:20" s="48" customFormat="1" ht="27" customHeight="1" thickTop="1" x14ac:dyDescent="0.25">
      <c r="A242" s="756" t="s">
        <v>392</v>
      </c>
      <c r="B242" s="757"/>
      <c r="C242" s="758"/>
      <c r="D242" s="297">
        <f>D233+D238+D239+D240+D241</f>
        <v>0</v>
      </c>
      <c r="E242" s="297">
        <f t="shared" ref="E242:S242" si="48">E233+E238+E239+E240+E241</f>
        <v>0</v>
      </c>
      <c r="F242" s="297">
        <f t="shared" si="48"/>
        <v>0</v>
      </c>
      <c r="G242" s="297">
        <f t="shared" si="48"/>
        <v>0</v>
      </c>
      <c r="H242" s="297">
        <f t="shared" si="48"/>
        <v>0</v>
      </c>
      <c r="I242" s="297">
        <f t="shared" si="48"/>
        <v>0</v>
      </c>
      <c r="J242" s="297">
        <f t="shared" si="48"/>
        <v>0</v>
      </c>
      <c r="K242" s="297">
        <f t="shared" si="48"/>
        <v>0</v>
      </c>
      <c r="L242" s="297">
        <f t="shared" si="48"/>
        <v>0</v>
      </c>
      <c r="M242" s="297">
        <f t="shared" si="48"/>
        <v>0</v>
      </c>
      <c r="N242" s="297">
        <f t="shared" si="48"/>
        <v>0</v>
      </c>
      <c r="O242" s="297">
        <f t="shared" si="48"/>
        <v>0</v>
      </c>
      <c r="P242" s="297">
        <f t="shared" si="48"/>
        <v>0</v>
      </c>
      <c r="Q242" s="297">
        <f t="shared" si="48"/>
        <v>0</v>
      </c>
      <c r="R242" s="297">
        <f t="shared" si="48"/>
        <v>0</v>
      </c>
      <c r="S242" s="297">
        <f t="shared" si="48"/>
        <v>0</v>
      </c>
      <c r="T242" s="298">
        <f>SUM(D242:S242)</f>
        <v>0</v>
      </c>
    </row>
  </sheetData>
  <mergeCells count="333">
    <mergeCell ref="A239:B239"/>
    <mergeCell ref="A240:B240"/>
    <mergeCell ref="A241:B241"/>
    <mergeCell ref="A242:C242"/>
    <mergeCell ref="J224:K224"/>
    <mergeCell ref="L224:M224"/>
    <mergeCell ref="O224:R224"/>
    <mergeCell ref="A227:C227"/>
    <mergeCell ref="A228:C228"/>
    <mergeCell ref="A234:B234"/>
    <mergeCell ref="A236:B236"/>
    <mergeCell ref="A237:B237"/>
    <mergeCell ref="A235:B235"/>
    <mergeCell ref="A238:C238"/>
    <mergeCell ref="B229:C229"/>
    <mergeCell ref="B230:C230"/>
    <mergeCell ref="B231:C231"/>
    <mergeCell ref="A232:C232"/>
    <mergeCell ref="A233:C233"/>
    <mergeCell ref="A222:E222"/>
    <mergeCell ref="F222:I222"/>
    <mergeCell ref="A223:E223"/>
    <mergeCell ref="F223:I223"/>
    <mergeCell ref="A224:E224"/>
    <mergeCell ref="F224:I224"/>
    <mergeCell ref="F198:I198"/>
    <mergeCell ref="A199:E199"/>
    <mergeCell ref="F199:I199"/>
    <mergeCell ref="A200:E200"/>
    <mergeCell ref="F200:I200"/>
    <mergeCell ref="A221:E221"/>
    <mergeCell ref="F221:I221"/>
    <mergeCell ref="A208:C208"/>
    <mergeCell ref="A210:B210"/>
    <mergeCell ref="A211:B211"/>
    <mergeCell ref="B207:C207"/>
    <mergeCell ref="A209:C209"/>
    <mergeCell ref="A203:C203"/>
    <mergeCell ref="A204:C204"/>
    <mergeCell ref="B205:C205"/>
    <mergeCell ref="B206:C206"/>
    <mergeCell ref="A198:E198"/>
    <mergeCell ref="A195:E195"/>
    <mergeCell ref="F195:I195"/>
    <mergeCell ref="A196:E196"/>
    <mergeCell ref="F196:I196"/>
    <mergeCell ref="A197:E197"/>
    <mergeCell ref="F197:I197"/>
    <mergeCell ref="O176:R176"/>
    <mergeCell ref="A179:C179"/>
    <mergeCell ref="A180:C180"/>
    <mergeCell ref="B181:C181"/>
    <mergeCell ref="B182:C182"/>
    <mergeCell ref="J197:K197"/>
    <mergeCell ref="L197:M197"/>
    <mergeCell ref="A194:C194"/>
    <mergeCell ref="A191:B191"/>
    <mergeCell ref="A192:B192"/>
    <mergeCell ref="A193:B193"/>
    <mergeCell ref="A185:C185"/>
    <mergeCell ref="A186:B186"/>
    <mergeCell ref="A187:B187"/>
    <mergeCell ref="A188:B188"/>
    <mergeCell ref="A189:B189"/>
    <mergeCell ref="A190:C190"/>
    <mergeCell ref="B183:C183"/>
    <mergeCell ref="F175:I175"/>
    <mergeCell ref="A176:E176"/>
    <mergeCell ref="F176:I176"/>
    <mergeCell ref="J176:K176"/>
    <mergeCell ref="L176:M176"/>
    <mergeCell ref="F173:I173"/>
    <mergeCell ref="J173:K173"/>
    <mergeCell ref="L173:M173"/>
    <mergeCell ref="A174:E174"/>
    <mergeCell ref="F174:I174"/>
    <mergeCell ref="F171:I171"/>
    <mergeCell ref="A172:E172"/>
    <mergeCell ref="F172:I172"/>
    <mergeCell ref="F150:I150"/>
    <mergeCell ref="A151:E151"/>
    <mergeCell ref="F151:I151"/>
    <mergeCell ref="A152:E152"/>
    <mergeCell ref="F152:I152"/>
    <mergeCell ref="A155:C155"/>
    <mergeCell ref="A156:C156"/>
    <mergeCell ref="B157:C157"/>
    <mergeCell ref="A150:E150"/>
    <mergeCell ref="F147:I147"/>
    <mergeCell ref="A148:E148"/>
    <mergeCell ref="F148:I148"/>
    <mergeCell ref="A149:E149"/>
    <mergeCell ref="F149:I149"/>
    <mergeCell ref="A141:B141"/>
    <mergeCell ref="A142:C142"/>
    <mergeCell ref="A143:B143"/>
    <mergeCell ref="A144:B144"/>
    <mergeCell ref="A145:B145"/>
    <mergeCell ref="A146:C146"/>
    <mergeCell ref="A147:E147"/>
    <mergeCell ref="F128:I128"/>
    <mergeCell ref="J128:K128"/>
    <mergeCell ref="L128:M128"/>
    <mergeCell ref="O128:R128"/>
    <mergeCell ref="A132:C132"/>
    <mergeCell ref="J125:K125"/>
    <mergeCell ref="L125:M125"/>
    <mergeCell ref="A126:E126"/>
    <mergeCell ref="F126:I126"/>
    <mergeCell ref="A127:E127"/>
    <mergeCell ref="F127:I127"/>
    <mergeCell ref="A128:E128"/>
    <mergeCell ref="F123:I123"/>
    <mergeCell ref="A124:E124"/>
    <mergeCell ref="F124:I124"/>
    <mergeCell ref="A125:E125"/>
    <mergeCell ref="F125:I125"/>
    <mergeCell ref="A114:B114"/>
    <mergeCell ref="A115:B115"/>
    <mergeCell ref="A116:B116"/>
    <mergeCell ref="A117:B117"/>
    <mergeCell ref="A118:C118"/>
    <mergeCell ref="A122:C122"/>
    <mergeCell ref="A121:B121"/>
    <mergeCell ref="A123:E123"/>
    <mergeCell ref="A119:B119"/>
    <mergeCell ref="A120:B120"/>
    <mergeCell ref="L104:M104"/>
    <mergeCell ref="O104:R104"/>
    <mergeCell ref="J101:K101"/>
    <mergeCell ref="L101:M101"/>
    <mergeCell ref="A102:E102"/>
    <mergeCell ref="F102:I102"/>
    <mergeCell ref="A103:E103"/>
    <mergeCell ref="F103:I103"/>
    <mergeCell ref="A40:C40"/>
    <mergeCell ref="A41:C41"/>
    <mergeCell ref="A42:B42"/>
    <mergeCell ref="A43:B43"/>
    <mergeCell ref="A44:B44"/>
    <mergeCell ref="A46:C46"/>
    <mergeCell ref="A47:B47"/>
    <mergeCell ref="A48:B48"/>
    <mergeCell ref="A49:B49"/>
    <mergeCell ref="A50:C50"/>
    <mergeCell ref="A45:B45"/>
    <mergeCell ref="A51:E51"/>
    <mergeCell ref="F54:I54"/>
    <mergeCell ref="A55:E55"/>
    <mergeCell ref="F55:I55"/>
    <mergeCell ref="A70:C70"/>
    <mergeCell ref="A100:E100"/>
    <mergeCell ref="F100:I100"/>
    <mergeCell ref="A101:E101"/>
    <mergeCell ref="F101:I101"/>
    <mergeCell ref="B87:C87"/>
    <mergeCell ref="A88:C88"/>
    <mergeCell ref="F51:I51"/>
    <mergeCell ref="A83:C83"/>
    <mergeCell ref="F75:I75"/>
    <mergeCell ref="A76:E76"/>
    <mergeCell ref="F76:I76"/>
    <mergeCell ref="A75:E75"/>
    <mergeCell ref="A52:E52"/>
    <mergeCell ref="F52:I52"/>
    <mergeCell ref="A99:E99"/>
    <mergeCell ref="A94:C94"/>
    <mergeCell ref="A96:B96"/>
    <mergeCell ref="A97:B97"/>
    <mergeCell ref="A95:B95"/>
    <mergeCell ref="A98:C98"/>
    <mergeCell ref="A89:C89"/>
    <mergeCell ref="A93:B93"/>
    <mergeCell ref="B86:C86"/>
    <mergeCell ref="A74:C74"/>
    <mergeCell ref="F78:I78"/>
    <mergeCell ref="A79:E79"/>
    <mergeCell ref="F79:I79"/>
    <mergeCell ref="B85:C85"/>
    <mergeCell ref="A80:E80"/>
    <mergeCell ref="F80:I80"/>
    <mergeCell ref="A77:E77"/>
    <mergeCell ref="F77:I77"/>
    <mergeCell ref="F99:I99"/>
    <mergeCell ref="A84:C84"/>
    <mergeCell ref="F53:I53"/>
    <mergeCell ref="B61:C61"/>
    <mergeCell ref="B62:C62"/>
    <mergeCell ref="B63:C63"/>
    <mergeCell ref="A64:C64"/>
    <mergeCell ref="A65:C65"/>
    <mergeCell ref="A56:E56"/>
    <mergeCell ref="F56:I56"/>
    <mergeCell ref="J77:K77"/>
    <mergeCell ref="J200:K200"/>
    <mergeCell ref="L200:M200"/>
    <mergeCell ref="O200:R200"/>
    <mergeCell ref="J149:K149"/>
    <mergeCell ref="L149:M149"/>
    <mergeCell ref="J152:K152"/>
    <mergeCell ref="L152:M152"/>
    <mergeCell ref="O152:R152"/>
    <mergeCell ref="J5:K5"/>
    <mergeCell ref="L5:M5"/>
    <mergeCell ref="O8:R8"/>
    <mergeCell ref="J29:K29"/>
    <mergeCell ref="L29:M29"/>
    <mergeCell ref="O32:R32"/>
    <mergeCell ref="J56:K56"/>
    <mergeCell ref="L56:M56"/>
    <mergeCell ref="J80:K80"/>
    <mergeCell ref="L80:M80"/>
    <mergeCell ref="O80:R80"/>
    <mergeCell ref="J53:K53"/>
    <mergeCell ref="L53:M53"/>
    <mergeCell ref="O56:R56"/>
    <mergeCell ref="L77:M77"/>
    <mergeCell ref="J104:K104"/>
    <mergeCell ref="J221:K221"/>
    <mergeCell ref="L221:M221"/>
    <mergeCell ref="A219:E219"/>
    <mergeCell ref="F219:I219"/>
    <mergeCell ref="A220:E220"/>
    <mergeCell ref="F220:I220"/>
    <mergeCell ref="A218:C218"/>
    <mergeCell ref="A212:B212"/>
    <mergeCell ref="A213:B213"/>
    <mergeCell ref="A214:C214"/>
    <mergeCell ref="A215:B215"/>
    <mergeCell ref="A216:B216"/>
    <mergeCell ref="A217:B217"/>
    <mergeCell ref="A184:C184"/>
    <mergeCell ref="A175:E175"/>
    <mergeCell ref="A170:C170"/>
    <mergeCell ref="A173:E173"/>
    <mergeCell ref="A167:B167"/>
    <mergeCell ref="A164:B164"/>
    <mergeCell ref="A165:B165"/>
    <mergeCell ref="A166:C166"/>
    <mergeCell ref="B158:C158"/>
    <mergeCell ref="B159:C159"/>
    <mergeCell ref="A160:C160"/>
    <mergeCell ref="A161:C161"/>
    <mergeCell ref="A162:B162"/>
    <mergeCell ref="A163:B163"/>
    <mergeCell ref="A168:B168"/>
    <mergeCell ref="A169:B169"/>
    <mergeCell ref="A171:E171"/>
    <mergeCell ref="A140:B140"/>
    <mergeCell ref="A137:C137"/>
    <mergeCell ref="A138:B138"/>
    <mergeCell ref="A139:B139"/>
    <mergeCell ref="A131:C131"/>
    <mergeCell ref="B133:C133"/>
    <mergeCell ref="B134:C134"/>
    <mergeCell ref="B135:C135"/>
    <mergeCell ref="A136:C136"/>
    <mergeCell ref="A113:C113"/>
    <mergeCell ref="A107:C107"/>
    <mergeCell ref="A108:C108"/>
    <mergeCell ref="B109:C109"/>
    <mergeCell ref="B110:C110"/>
    <mergeCell ref="B111:C111"/>
    <mergeCell ref="A112:C112"/>
    <mergeCell ref="A104:E104"/>
    <mergeCell ref="F104:I104"/>
    <mergeCell ref="A90:B90"/>
    <mergeCell ref="A91:B91"/>
    <mergeCell ref="A92:B92"/>
    <mergeCell ref="A35:C35"/>
    <mergeCell ref="A36:C36"/>
    <mergeCell ref="B37:C37"/>
    <mergeCell ref="B38:C38"/>
    <mergeCell ref="B39:C39"/>
    <mergeCell ref="A32:E32"/>
    <mergeCell ref="A59:C59"/>
    <mergeCell ref="A60:C60"/>
    <mergeCell ref="A66:B66"/>
    <mergeCell ref="A67:B67"/>
    <mergeCell ref="A72:B72"/>
    <mergeCell ref="A73:B73"/>
    <mergeCell ref="A69:B69"/>
    <mergeCell ref="A71:B71"/>
    <mergeCell ref="A68:B68"/>
    <mergeCell ref="A54:E54"/>
    <mergeCell ref="A53:E53"/>
    <mergeCell ref="A78:E78"/>
    <mergeCell ref="F32:I32"/>
    <mergeCell ref="D1:T1"/>
    <mergeCell ref="D2:T2"/>
    <mergeCell ref="A27:E27"/>
    <mergeCell ref="F27:I27"/>
    <mergeCell ref="A28:E28"/>
    <mergeCell ref="F28:I28"/>
    <mergeCell ref="J32:K32"/>
    <mergeCell ref="L32:M32"/>
    <mergeCell ref="A26:C26"/>
    <mergeCell ref="A30:E30"/>
    <mergeCell ref="F30:I30"/>
    <mergeCell ref="A31:E31"/>
    <mergeCell ref="F31:I31"/>
    <mergeCell ref="A29:E29"/>
    <mergeCell ref="F29:I29"/>
    <mergeCell ref="A25:B25"/>
    <mergeCell ref="A22:C22"/>
    <mergeCell ref="J8:K8"/>
    <mergeCell ref="L8:M8"/>
    <mergeCell ref="A5:E5"/>
    <mergeCell ref="F5:I5"/>
    <mergeCell ref="A6:E6"/>
    <mergeCell ref="F6:I6"/>
    <mergeCell ref="A23:B23"/>
    <mergeCell ref="A24:B24"/>
    <mergeCell ref="A19:B19"/>
    <mergeCell ref="A20:B20"/>
    <mergeCell ref="A21:B21"/>
    <mergeCell ref="A16:C16"/>
    <mergeCell ref="A17:C17"/>
    <mergeCell ref="A18:B18"/>
    <mergeCell ref="B13:C13"/>
    <mergeCell ref="B14:C14"/>
    <mergeCell ref="B15:C15"/>
    <mergeCell ref="A4:E4"/>
    <mergeCell ref="F4:I4"/>
    <mergeCell ref="A1:C2"/>
    <mergeCell ref="A3:E3"/>
    <mergeCell ref="F3:I3"/>
    <mergeCell ref="A11:C11"/>
    <mergeCell ref="A12:C12"/>
    <mergeCell ref="A7:E7"/>
    <mergeCell ref="F7:I7"/>
    <mergeCell ref="A8:E8"/>
    <mergeCell ref="F8:I8"/>
  </mergeCells>
  <conditionalFormatting sqref="F3">
    <cfRule type="cellIs" dxfId="138" priority="530" stopIfTrue="1" operator="equal">
      <formula>""</formula>
    </cfRule>
  </conditionalFormatting>
  <conditionalFormatting sqref="F4:F6">
    <cfRule type="cellIs" dxfId="137" priority="540" stopIfTrue="1" operator="equal">
      <formula>""</formula>
    </cfRule>
  </conditionalFormatting>
  <conditionalFormatting sqref="F7">
    <cfRule type="cellIs" dxfId="136" priority="539" stopIfTrue="1" operator="equal">
      <formula>""</formula>
    </cfRule>
  </conditionalFormatting>
  <conditionalFormatting sqref="F8">
    <cfRule type="cellIs" dxfId="135" priority="538" stopIfTrue="1" operator="equal">
      <formula>""</formula>
    </cfRule>
  </conditionalFormatting>
  <conditionalFormatting sqref="B13">
    <cfRule type="cellIs" dxfId="134" priority="537" stopIfTrue="1" operator="equal">
      <formula>""</formula>
    </cfRule>
  </conditionalFormatting>
  <conditionalFormatting sqref="B14">
    <cfRule type="cellIs" dxfId="133" priority="536" stopIfTrue="1" operator="equal">
      <formula>""</formula>
    </cfRule>
  </conditionalFormatting>
  <conditionalFormatting sqref="B15">
    <cfRule type="cellIs" dxfId="132" priority="535" stopIfTrue="1" operator="equal">
      <formula>""</formula>
    </cfRule>
  </conditionalFormatting>
  <conditionalFormatting sqref="D12:S12">
    <cfRule type="cellIs" dxfId="131" priority="534" stopIfTrue="1" operator="equal">
      <formula>""</formula>
    </cfRule>
  </conditionalFormatting>
  <conditionalFormatting sqref="D11:O11">
    <cfRule type="cellIs" dxfId="130" priority="533" stopIfTrue="1" operator="equal">
      <formula>""</formula>
    </cfRule>
  </conditionalFormatting>
  <conditionalFormatting sqref="O8">
    <cfRule type="cellIs" dxfId="129" priority="532" stopIfTrue="1" operator="equal">
      <formula>""</formula>
    </cfRule>
  </conditionalFormatting>
  <conditionalFormatting sqref="L8">
    <cfRule type="cellIs" dxfId="128" priority="531" stopIfTrue="1" operator="equal">
      <formula>""</formula>
    </cfRule>
  </conditionalFormatting>
  <conditionalFormatting sqref="L5">
    <cfRule type="cellIs" dxfId="127" priority="529" stopIfTrue="1" operator="equal">
      <formula>""</formula>
    </cfRule>
  </conditionalFormatting>
  <conditionalFormatting sqref="F27">
    <cfRule type="cellIs" dxfId="126" priority="98" stopIfTrue="1" operator="equal">
      <formula>""</formula>
    </cfRule>
  </conditionalFormatting>
  <conditionalFormatting sqref="F28:F30">
    <cfRule type="cellIs" dxfId="125" priority="108" stopIfTrue="1" operator="equal">
      <formula>""</formula>
    </cfRule>
  </conditionalFormatting>
  <conditionalFormatting sqref="F31">
    <cfRule type="cellIs" dxfId="124" priority="107" stopIfTrue="1" operator="equal">
      <formula>""</formula>
    </cfRule>
  </conditionalFormatting>
  <conditionalFormatting sqref="F32">
    <cfRule type="cellIs" dxfId="123" priority="106" stopIfTrue="1" operator="equal">
      <formula>""</formula>
    </cfRule>
  </conditionalFormatting>
  <conditionalFormatting sqref="B37">
    <cfRule type="cellIs" dxfId="122" priority="105" stopIfTrue="1" operator="equal">
      <formula>""</formula>
    </cfRule>
  </conditionalFormatting>
  <conditionalFormatting sqref="B38">
    <cfRule type="cellIs" dxfId="121" priority="104" stopIfTrue="1" operator="equal">
      <formula>""</formula>
    </cfRule>
  </conditionalFormatting>
  <conditionalFormatting sqref="B39">
    <cfRule type="cellIs" dxfId="120" priority="103" stopIfTrue="1" operator="equal">
      <formula>""</formula>
    </cfRule>
  </conditionalFormatting>
  <conditionalFormatting sqref="D36:S36">
    <cfRule type="cellIs" dxfId="119" priority="102" stopIfTrue="1" operator="equal">
      <formula>""</formula>
    </cfRule>
  </conditionalFormatting>
  <conditionalFormatting sqref="D35:O35">
    <cfRule type="cellIs" dxfId="118" priority="101" stopIfTrue="1" operator="equal">
      <formula>""</formula>
    </cfRule>
  </conditionalFormatting>
  <conditionalFormatting sqref="O32">
    <cfRule type="cellIs" dxfId="117" priority="100" stopIfTrue="1" operator="equal">
      <formula>""</formula>
    </cfRule>
  </conditionalFormatting>
  <conditionalFormatting sqref="L32">
    <cfRule type="cellIs" dxfId="116" priority="99" stopIfTrue="1" operator="equal">
      <formula>""</formula>
    </cfRule>
  </conditionalFormatting>
  <conditionalFormatting sqref="L29">
    <cfRule type="cellIs" dxfId="115" priority="97" stopIfTrue="1" operator="equal">
      <formula>""</formula>
    </cfRule>
  </conditionalFormatting>
  <conditionalFormatting sqref="F51">
    <cfRule type="cellIs" dxfId="114" priority="86" stopIfTrue="1" operator="equal">
      <formula>""</formula>
    </cfRule>
  </conditionalFormatting>
  <conditionalFormatting sqref="F52:F54">
    <cfRule type="cellIs" dxfId="113" priority="96" stopIfTrue="1" operator="equal">
      <formula>""</formula>
    </cfRule>
  </conditionalFormatting>
  <conditionalFormatting sqref="F55">
    <cfRule type="cellIs" dxfId="112" priority="95" stopIfTrue="1" operator="equal">
      <formula>""</formula>
    </cfRule>
  </conditionalFormatting>
  <conditionalFormatting sqref="F56">
    <cfRule type="cellIs" dxfId="111" priority="94" stopIfTrue="1" operator="equal">
      <formula>""</formula>
    </cfRule>
  </conditionalFormatting>
  <conditionalFormatting sqref="B61">
    <cfRule type="cellIs" dxfId="110" priority="93" stopIfTrue="1" operator="equal">
      <formula>""</formula>
    </cfRule>
  </conditionalFormatting>
  <conditionalFormatting sqref="B62">
    <cfRule type="cellIs" dxfId="109" priority="92" stopIfTrue="1" operator="equal">
      <formula>""</formula>
    </cfRule>
  </conditionalFormatting>
  <conditionalFormatting sqref="B63">
    <cfRule type="cellIs" dxfId="108" priority="91" stopIfTrue="1" operator="equal">
      <formula>""</formula>
    </cfRule>
  </conditionalFormatting>
  <conditionalFormatting sqref="D60:S60">
    <cfRule type="cellIs" dxfId="107" priority="90" stopIfTrue="1" operator="equal">
      <formula>""</formula>
    </cfRule>
  </conditionalFormatting>
  <conditionalFormatting sqref="D59:O59">
    <cfRule type="cellIs" dxfId="106" priority="89" stopIfTrue="1" operator="equal">
      <formula>""</formula>
    </cfRule>
  </conditionalFormatting>
  <conditionalFormatting sqref="O56">
    <cfRule type="cellIs" dxfId="105" priority="88" stopIfTrue="1" operator="equal">
      <formula>""</formula>
    </cfRule>
  </conditionalFormatting>
  <conditionalFormatting sqref="L56">
    <cfRule type="cellIs" dxfId="104" priority="87" stopIfTrue="1" operator="equal">
      <formula>""</formula>
    </cfRule>
  </conditionalFormatting>
  <conditionalFormatting sqref="L53">
    <cfRule type="cellIs" dxfId="103" priority="85" stopIfTrue="1" operator="equal">
      <formula>""</formula>
    </cfRule>
  </conditionalFormatting>
  <conditionalFormatting sqref="F75">
    <cfRule type="cellIs" dxfId="102" priority="74" stopIfTrue="1" operator="equal">
      <formula>""</formula>
    </cfRule>
  </conditionalFormatting>
  <conditionalFormatting sqref="F76:F78">
    <cfRule type="cellIs" dxfId="101" priority="84" stopIfTrue="1" operator="equal">
      <formula>""</formula>
    </cfRule>
  </conditionalFormatting>
  <conditionalFormatting sqref="F79">
    <cfRule type="cellIs" dxfId="100" priority="83" stopIfTrue="1" operator="equal">
      <formula>""</formula>
    </cfRule>
  </conditionalFormatting>
  <conditionalFormatting sqref="F80">
    <cfRule type="cellIs" dxfId="99" priority="82" stopIfTrue="1" operator="equal">
      <formula>""</formula>
    </cfRule>
  </conditionalFormatting>
  <conditionalFormatting sqref="B85">
    <cfRule type="cellIs" dxfId="98" priority="81" stopIfTrue="1" operator="equal">
      <formula>""</formula>
    </cfRule>
  </conditionalFormatting>
  <conditionalFormatting sqref="B86">
    <cfRule type="cellIs" dxfId="97" priority="80" stopIfTrue="1" operator="equal">
      <formula>""</formula>
    </cfRule>
  </conditionalFormatting>
  <conditionalFormatting sqref="B87">
    <cfRule type="cellIs" dxfId="96" priority="79" stopIfTrue="1" operator="equal">
      <formula>""</formula>
    </cfRule>
  </conditionalFormatting>
  <conditionalFormatting sqref="D84:S84">
    <cfRule type="cellIs" dxfId="95" priority="78" stopIfTrue="1" operator="equal">
      <formula>""</formula>
    </cfRule>
  </conditionalFormatting>
  <conditionalFormatting sqref="D83:O83">
    <cfRule type="cellIs" dxfId="94" priority="77" stopIfTrue="1" operator="equal">
      <formula>""</formula>
    </cfRule>
  </conditionalFormatting>
  <conditionalFormatting sqref="O80">
    <cfRule type="cellIs" dxfId="93" priority="76" stopIfTrue="1" operator="equal">
      <formula>""</formula>
    </cfRule>
  </conditionalFormatting>
  <conditionalFormatting sqref="L80">
    <cfRule type="cellIs" dxfId="92" priority="75" stopIfTrue="1" operator="equal">
      <formula>""</formula>
    </cfRule>
  </conditionalFormatting>
  <conditionalFormatting sqref="L77">
    <cfRule type="cellIs" dxfId="91" priority="73" stopIfTrue="1" operator="equal">
      <formula>""</formula>
    </cfRule>
  </conditionalFormatting>
  <conditionalFormatting sqref="F99">
    <cfRule type="cellIs" dxfId="90" priority="62" stopIfTrue="1" operator="equal">
      <formula>""</formula>
    </cfRule>
  </conditionalFormatting>
  <conditionalFormatting sqref="F100:F102">
    <cfRule type="cellIs" dxfId="89" priority="72" stopIfTrue="1" operator="equal">
      <formula>""</formula>
    </cfRule>
  </conditionalFormatting>
  <conditionalFormatting sqref="F103">
    <cfRule type="cellIs" dxfId="88" priority="71" stopIfTrue="1" operator="equal">
      <formula>""</formula>
    </cfRule>
  </conditionalFormatting>
  <conditionalFormatting sqref="F104">
    <cfRule type="cellIs" dxfId="87" priority="70" stopIfTrue="1" operator="equal">
      <formula>""</formula>
    </cfRule>
  </conditionalFormatting>
  <conditionalFormatting sqref="B109">
    <cfRule type="cellIs" dxfId="86" priority="69" stopIfTrue="1" operator="equal">
      <formula>""</formula>
    </cfRule>
  </conditionalFormatting>
  <conditionalFormatting sqref="B110">
    <cfRule type="cellIs" dxfId="85" priority="68" stopIfTrue="1" operator="equal">
      <formula>""</formula>
    </cfRule>
  </conditionalFormatting>
  <conditionalFormatting sqref="B111">
    <cfRule type="cellIs" dxfId="84" priority="67" stopIfTrue="1" operator="equal">
      <formula>""</formula>
    </cfRule>
  </conditionalFormatting>
  <conditionalFormatting sqref="D108:S108">
    <cfRule type="cellIs" dxfId="83" priority="66" stopIfTrue="1" operator="equal">
      <formula>""</formula>
    </cfRule>
  </conditionalFormatting>
  <conditionalFormatting sqref="D107:O107">
    <cfRule type="cellIs" dxfId="82" priority="65" stopIfTrue="1" operator="equal">
      <formula>""</formula>
    </cfRule>
  </conditionalFormatting>
  <conditionalFormatting sqref="O104">
    <cfRule type="cellIs" dxfId="81" priority="64" stopIfTrue="1" operator="equal">
      <formula>""</formula>
    </cfRule>
  </conditionalFormatting>
  <conditionalFormatting sqref="L104">
    <cfRule type="cellIs" dxfId="80" priority="63" stopIfTrue="1" operator="equal">
      <formula>""</formula>
    </cfRule>
  </conditionalFormatting>
  <conditionalFormatting sqref="L101">
    <cfRule type="cellIs" dxfId="79" priority="61" stopIfTrue="1" operator="equal">
      <formula>""</formula>
    </cfRule>
  </conditionalFormatting>
  <conditionalFormatting sqref="F123">
    <cfRule type="cellIs" dxfId="78" priority="50" stopIfTrue="1" operator="equal">
      <formula>""</formula>
    </cfRule>
  </conditionalFormatting>
  <conditionalFormatting sqref="F124:F126">
    <cfRule type="cellIs" dxfId="77" priority="60" stopIfTrue="1" operator="equal">
      <formula>""</formula>
    </cfRule>
  </conditionalFormatting>
  <conditionalFormatting sqref="F127">
    <cfRule type="cellIs" dxfId="76" priority="59" stopIfTrue="1" operator="equal">
      <formula>""</formula>
    </cfRule>
  </conditionalFormatting>
  <conditionalFormatting sqref="F128">
    <cfRule type="cellIs" dxfId="75" priority="58" stopIfTrue="1" operator="equal">
      <formula>""</formula>
    </cfRule>
  </conditionalFormatting>
  <conditionalFormatting sqref="B133">
    <cfRule type="cellIs" dxfId="74" priority="57" stopIfTrue="1" operator="equal">
      <formula>""</formula>
    </cfRule>
  </conditionalFormatting>
  <conditionalFormatting sqref="B134">
    <cfRule type="cellIs" dxfId="73" priority="56" stopIfTrue="1" operator="equal">
      <formula>""</formula>
    </cfRule>
  </conditionalFormatting>
  <conditionalFormatting sqref="B135">
    <cfRule type="cellIs" dxfId="72" priority="55" stopIfTrue="1" operator="equal">
      <formula>""</formula>
    </cfRule>
  </conditionalFormatting>
  <conditionalFormatting sqref="D132:S132">
    <cfRule type="cellIs" dxfId="71" priority="54" stopIfTrue="1" operator="equal">
      <formula>""</formula>
    </cfRule>
  </conditionalFormatting>
  <conditionalFormatting sqref="D131:O131">
    <cfRule type="cellIs" dxfId="70" priority="53" stopIfTrue="1" operator="equal">
      <formula>""</formula>
    </cfRule>
  </conditionalFormatting>
  <conditionalFormatting sqref="O128">
    <cfRule type="cellIs" dxfId="69" priority="52" stopIfTrue="1" operator="equal">
      <formula>""</formula>
    </cfRule>
  </conditionalFormatting>
  <conditionalFormatting sqref="L128">
    <cfRule type="cellIs" dxfId="68" priority="51" stopIfTrue="1" operator="equal">
      <formula>""</formula>
    </cfRule>
  </conditionalFormatting>
  <conditionalFormatting sqref="L125">
    <cfRule type="cellIs" dxfId="67" priority="49" stopIfTrue="1" operator="equal">
      <formula>""</formula>
    </cfRule>
  </conditionalFormatting>
  <conditionalFormatting sqref="F147">
    <cfRule type="cellIs" dxfId="66" priority="38" stopIfTrue="1" operator="equal">
      <formula>""</formula>
    </cfRule>
  </conditionalFormatting>
  <conditionalFormatting sqref="F148:F150">
    <cfRule type="cellIs" dxfId="65" priority="48" stopIfTrue="1" operator="equal">
      <formula>""</formula>
    </cfRule>
  </conditionalFormatting>
  <conditionalFormatting sqref="F151">
    <cfRule type="cellIs" dxfId="64" priority="47" stopIfTrue="1" operator="equal">
      <formula>""</formula>
    </cfRule>
  </conditionalFormatting>
  <conditionalFormatting sqref="F152">
    <cfRule type="cellIs" dxfId="63" priority="46" stopIfTrue="1" operator="equal">
      <formula>""</formula>
    </cfRule>
  </conditionalFormatting>
  <conditionalFormatting sqref="B157">
    <cfRule type="cellIs" dxfId="62" priority="45" stopIfTrue="1" operator="equal">
      <formula>""</formula>
    </cfRule>
  </conditionalFormatting>
  <conditionalFormatting sqref="B158">
    <cfRule type="cellIs" dxfId="61" priority="44" stopIfTrue="1" operator="equal">
      <formula>""</formula>
    </cfRule>
  </conditionalFormatting>
  <conditionalFormatting sqref="B159">
    <cfRule type="cellIs" dxfId="60" priority="43" stopIfTrue="1" operator="equal">
      <formula>""</formula>
    </cfRule>
  </conditionalFormatting>
  <conditionalFormatting sqref="D156:S156">
    <cfRule type="cellIs" dxfId="59" priority="42" stopIfTrue="1" operator="equal">
      <formula>""</formula>
    </cfRule>
  </conditionalFormatting>
  <conditionalFormatting sqref="D155:O155">
    <cfRule type="cellIs" dxfId="58" priority="41" stopIfTrue="1" operator="equal">
      <formula>""</formula>
    </cfRule>
  </conditionalFormatting>
  <conditionalFormatting sqref="O152">
    <cfRule type="cellIs" dxfId="57" priority="40" stopIfTrue="1" operator="equal">
      <formula>""</formula>
    </cfRule>
  </conditionalFormatting>
  <conditionalFormatting sqref="L152">
    <cfRule type="cellIs" dxfId="56" priority="39" stopIfTrue="1" operator="equal">
      <formula>""</formula>
    </cfRule>
  </conditionalFormatting>
  <conditionalFormatting sqref="L149">
    <cfRule type="cellIs" dxfId="55" priority="37" stopIfTrue="1" operator="equal">
      <formula>""</formula>
    </cfRule>
  </conditionalFormatting>
  <conditionalFormatting sqref="F171">
    <cfRule type="cellIs" dxfId="54" priority="26" stopIfTrue="1" operator="equal">
      <formula>""</formula>
    </cfRule>
  </conditionalFormatting>
  <conditionalFormatting sqref="F172:F174">
    <cfRule type="cellIs" dxfId="53" priority="36" stopIfTrue="1" operator="equal">
      <formula>""</formula>
    </cfRule>
  </conditionalFormatting>
  <conditionalFormatting sqref="F175">
    <cfRule type="cellIs" dxfId="52" priority="35" stopIfTrue="1" operator="equal">
      <formula>""</formula>
    </cfRule>
  </conditionalFormatting>
  <conditionalFormatting sqref="F176">
    <cfRule type="cellIs" dxfId="51" priority="34" stopIfTrue="1" operator="equal">
      <formula>""</formula>
    </cfRule>
  </conditionalFormatting>
  <conditionalFormatting sqref="B181">
    <cfRule type="cellIs" dxfId="50" priority="33" stopIfTrue="1" operator="equal">
      <formula>""</formula>
    </cfRule>
  </conditionalFormatting>
  <conditionalFormatting sqref="B182">
    <cfRule type="cellIs" dxfId="49" priority="32" stopIfTrue="1" operator="equal">
      <formula>""</formula>
    </cfRule>
  </conditionalFormatting>
  <conditionalFormatting sqref="B183">
    <cfRule type="cellIs" dxfId="48" priority="31" stopIfTrue="1" operator="equal">
      <formula>""</formula>
    </cfRule>
  </conditionalFormatting>
  <conditionalFormatting sqref="D180:S180">
    <cfRule type="cellIs" dxfId="47" priority="30" stopIfTrue="1" operator="equal">
      <formula>""</formula>
    </cfRule>
  </conditionalFormatting>
  <conditionalFormatting sqref="D179:O179">
    <cfRule type="cellIs" dxfId="46" priority="29" stopIfTrue="1" operator="equal">
      <formula>""</formula>
    </cfRule>
  </conditionalFormatting>
  <conditionalFormatting sqref="O176">
    <cfRule type="cellIs" dxfId="45" priority="28" stopIfTrue="1" operator="equal">
      <formula>""</formula>
    </cfRule>
  </conditionalFormatting>
  <conditionalFormatting sqref="L176">
    <cfRule type="cellIs" dxfId="44" priority="27" stopIfTrue="1" operator="equal">
      <formula>""</formula>
    </cfRule>
  </conditionalFormatting>
  <conditionalFormatting sqref="L173">
    <cfRule type="cellIs" dxfId="43" priority="25" stopIfTrue="1" operator="equal">
      <formula>""</formula>
    </cfRule>
  </conditionalFormatting>
  <conditionalFormatting sqref="F195">
    <cfRule type="cellIs" dxfId="42" priority="14" stopIfTrue="1" operator="equal">
      <formula>""</formula>
    </cfRule>
  </conditionalFormatting>
  <conditionalFormatting sqref="F196:F198">
    <cfRule type="cellIs" dxfId="41" priority="24" stopIfTrue="1" operator="equal">
      <formula>""</formula>
    </cfRule>
  </conditionalFormatting>
  <conditionalFormatting sqref="F199">
    <cfRule type="cellIs" dxfId="40" priority="23" stopIfTrue="1" operator="equal">
      <formula>""</formula>
    </cfRule>
  </conditionalFormatting>
  <conditionalFormatting sqref="F200">
    <cfRule type="cellIs" dxfId="39" priority="22" stopIfTrue="1" operator="equal">
      <formula>""</formula>
    </cfRule>
  </conditionalFormatting>
  <conditionalFormatting sqref="B205">
    <cfRule type="cellIs" dxfId="38" priority="21" stopIfTrue="1" operator="equal">
      <formula>""</formula>
    </cfRule>
  </conditionalFormatting>
  <conditionalFormatting sqref="B206">
    <cfRule type="cellIs" dxfId="37" priority="20" stopIfTrue="1" operator="equal">
      <formula>""</formula>
    </cfRule>
  </conditionalFormatting>
  <conditionalFormatting sqref="B207">
    <cfRule type="cellIs" dxfId="36" priority="19" stopIfTrue="1" operator="equal">
      <formula>""</formula>
    </cfRule>
  </conditionalFormatting>
  <conditionalFormatting sqref="D204:S204">
    <cfRule type="cellIs" dxfId="35" priority="18" stopIfTrue="1" operator="equal">
      <formula>""</formula>
    </cfRule>
  </conditionalFormatting>
  <conditionalFormatting sqref="D203:O203">
    <cfRule type="cellIs" dxfId="34" priority="17" stopIfTrue="1" operator="equal">
      <formula>""</formula>
    </cfRule>
  </conditionalFormatting>
  <conditionalFormatting sqref="O200">
    <cfRule type="cellIs" dxfId="33" priority="16" stopIfTrue="1" operator="equal">
      <formula>""</formula>
    </cfRule>
  </conditionalFormatting>
  <conditionalFormatting sqref="L200">
    <cfRule type="cellIs" dxfId="32" priority="15" stopIfTrue="1" operator="equal">
      <formula>""</formula>
    </cfRule>
  </conditionalFormatting>
  <conditionalFormatting sqref="L197">
    <cfRule type="cellIs" dxfId="31" priority="13" stopIfTrue="1" operator="equal">
      <formula>""</formula>
    </cfRule>
  </conditionalFormatting>
  <conditionalFormatting sqref="F219">
    <cfRule type="cellIs" dxfId="30" priority="2" stopIfTrue="1" operator="equal">
      <formula>""</formula>
    </cfRule>
  </conditionalFormatting>
  <conditionalFormatting sqref="F220:F222">
    <cfRule type="cellIs" dxfId="29" priority="12" stopIfTrue="1" operator="equal">
      <formula>""</formula>
    </cfRule>
  </conditionalFormatting>
  <conditionalFormatting sqref="F223">
    <cfRule type="cellIs" dxfId="28" priority="11" stopIfTrue="1" operator="equal">
      <formula>""</formula>
    </cfRule>
  </conditionalFormatting>
  <conditionalFormatting sqref="F224">
    <cfRule type="cellIs" dxfId="27" priority="10" stopIfTrue="1" operator="equal">
      <formula>""</formula>
    </cfRule>
  </conditionalFormatting>
  <conditionalFormatting sqref="B229">
    <cfRule type="cellIs" dxfId="26" priority="9" stopIfTrue="1" operator="equal">
      <formula>""</formula>
    </cfRule>
  </conditionalFormatting>
  <conditionalFormatting sqref="B230">
    <cfRule type="cellIs" dxfId="25" priority="8" stopIfTrue="1" operator="equal">
      <formula>""</formula>
    </cfRule>
  </conditionalFormatting>
  <conditionalFormatting sqref="B231">
    <cfRule type="cellIs" dxfId="24" priority="7" stopIfTrue="1" operator="equal">
      <formula>""</formula>
    </cfRule>
  </conditionalFormatting>
  <conditionalFormatting sqref="D228:S228">
    <cfRule type="cellIs" dxfId="23" priority="6" stopIfTrue="1" operator="equal">
      <formula>""</formula>
    </cfRule>
  </conditionalFormatting>
  <conditionalFormatting sqref="D227:O227">
    <cfRule type="cellIs" dxfId="22" priority="5" stopIfTrue="1" operator="equal">
      <formula>""</formula>
    </cfRule>
  </conditionalFormatting>
  <conditionalFormatting sqref="O224">
    <cfRule type="cellIs" dxfId="21" priority="4" stopIfTrue="1" operator="equal">
      <formula>""</formula>
    </cfRule>
  </conditionalFormatting>
  <conditionalFormatting sqref="L224">
    <cfRule type="cellIs" dxfId="20" priority="3" stopIfTrue="1" operator="equal">
      <formula>""</formula>
    </cfRule>
  </conditionalFormatting>
  <conditionalFormatting sqref="L221">
    <cfRule type="cellIs" dxfId="19" priority="1" stopIfTrue="1" operator="equal">
      <formula>""</formula>
    </cfRule>
  </conditionalFormatting>
  <dataValidations disablePrompts="1" count="1">
    <dataValidation type="list" allowBlank="1" showInputMessage="1" showErrorMessage="1" sqref="L5:M5 L197:M197 L29:M29 L53:M53 L77:M77 L101:M101 L125:M125 L149:M149 L173:M173 L221:M221">
      <formula1>$L$3:$L$4</formula1>
    </dataValidation>
  </dataValidations>
  <pageMargins left="0.39370078740157483" right="0.39370078740157483" top="0.78740157480314965" bottom="0.78740157480314965" header="0.31496062992125984" footer="0.31496062992125984"/>
  <pageSetup paperSize="9" orientation="landscape" r:id="rId1"/>
  <headerFooter>
    <oddHeader>&amp;L&amp;"-,Fett"&amp;16Verwendungsnachweis&amp;"-,Standard"&amp;11
für Mittel aus dem Landesprogramm "Solidarisches Zusammenleben der Generationen"</oddHeader>
    <oddFooter>&amp;R&amp;P/&amp;N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5</vt:i4>
      </vt:variant>
    </vt:vector>
  </HeadingPairs>
  <TitlesOfParts>
    <vt:vector size="17" baseType="lpstr">
      <vt:lpstr>Hinweise</vt:lpstr>
      <vt:lpstr>Daten</vt:lpstr>
      <vt:lpstr>Antrag</vt:lpstr>
      <vt:lpstr>Beschreibung</vt:lpstr>
      <vt:lpstr>Antrag (Personal)</vt:lpstr>
      <vt:lpstr>Antrag (Sachmittel)</vt:lpstr>
      <vt:lpstr>Mittelabruf</vt:lpstr>
      <vt:lpstr>VN</vt:lpstr>
      <vt:lpstr>VN Personal</vt:lpstr>
      <vt:lpstr>VN Sachausgaben</vt:lpstr>
      <vt:lpstr>VN Statistik</vt:lpstr>
      <vt:lpstr>VN Sachbericht</vt:lpstr>
      <vt:lpstr>'Antrag (Personal)'!Drucktitel</vt:lpstr>
      <vt:lpstr>'Antrag (Sachmittel)'!Drucktitel</vt:lpstr>
      <vt:lpstr>'VN Personal'!Drucktitel</vt:lpstr>
      <vt:lpstr>'VN Sachausgaben'!Drucktitel</vt:lpstr>
      <vt:lpstr>'VN Statistik'!Drucktitel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Reents</dc:creator>
  <cp:lastModifiedBy>Marko Reents</cp:lastModifiedBy>
  <cp:lastPrinted>2024-06-24T05:31:13Z</cp:lastPrinted>
  <dcterms:created xsi:type="dcterms:W3CDTF">2020-04-07T12:32:00Z</dcterms:created>
  <dcterms:modified xsi:type="dcterms:W3CDTF">2025-04-16T13:43:09Z</dcterms:modified>
</cp:coreProperties>
</file>